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externalLinks/externalLink1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persons/person.xml" ContentType="application/vnd.ms-excel.person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131"/>
  <workbookPr/>
  <mc:AlternateContent xmlns:mc="http://schemas.openxmlformats.org/markup-compatibility/2006">
    <mc:Choice Requires="x15">
      <x15ac:absPath xmlns:x15ac="http://schemas.microsoft.com/office/spreadsheetml/2010/11/ac" url="https://d.docs.live.net/89d791fd007b08ba/Documents/"/>
    </mc:Choice>
  </mc:AlternateContent>
  <xr:revisionPtr revIDLastSave="59" documentId="8_{BF2F1582-391C-4095-BDBB-C0FDBEE9F6FC}" xr6:coauthVersionLast="47" xr6:coauthVersionMax="47" xr10:uidLastSave="{5E5D0918-491A-4697-8C55-8C202987CBBF}"/>
  <workbookProtection lockStructure="1"/>
  <bookViews>
    <workbookView xWindow="-108" yWindow="-108" windowWidth="30936" windowHeight="16776" xr2:uid="{03305134-FA65-44B6-95FB-C97DCEE1C56E}"/>
  </bookViews>
  <sheets>
    <sheet name="01" sheetId="1" r:id="rId1"/>
  </sheets>
  <externalReferences>
    <externalReference r:id="rId2"/>
  </externalReferences>
  <definedNames>
    <definedName name="_xlfn_ANCHORARRAY">none</definedName>
    <definedName name="_xlfn_SINGLE">none</definedName>
    <definedName name="beginndatum">'01'!$C$7</definedName>
    <definedName name="ch">'01'!$Q$8</definedName>
    <definedName name="_xlnm.Print_Area" localSheetId="0">'01'!$A$1:$L$41</definedName>
    <definedName name="fei125">'01'!$H$41</definedName>
    <definedName name="fei150">'01'!$I$41</definedName>
    <definedName name="jahr">'[1]Jahr gesamt'!$C$7</definedName>
    <definedName name="kf">'01'!$Q$4</definedName>
    <definedName name="na25">'01'!$E$41</definedName>
    <definedName name="na25_2">#REF!</definedName>
    <definedName name="na40">'01'!$F$41</definedName>
    <definedName name="nj">'01'!$Q$3</definedName>
    <definedName name="om">'01'!$Q$6</definedName>
    <definedName name="os">'01'!$Q$5</definedName>
    <definedName name="pm">'01'!$Q$9</definedName>
    <definedName name="so50">'01'!$G$41</definedName>
    <definedName name="stdl">'01'!$G$7</definedName>
    <definedName name="stundenlohn">'[1]Jahr gesamt'!$G$7</definedName>
    <definedName name="tda">'01'!$Q$7</definedName>
    <definedName name="tdde">'01'!$Q$10</definedName>
    <definedName name="wt1">'01'!$Q$11</definedName>
    <definedName name="wt2">'01'!$Q$12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  <ext xmlns:xlwcv="http://schemas.microsoft.com/office/spreadsheetml/2024/workbookCompatibilityVersion" uri="{D14903EA-33C4-47F7-8F05-3474C54BE107}">
      <xlwcv:version setVersion="2"/>
    </ext>
  </extLst>
</workbook>
</file>

<file path=xl/calcChain.xml><?xml version="1.0" encoding="utf-8"?>
<calcChain xmlns="http://schemas.openxmlformats.org/spreadsheetml/2006/main">
  <c r="F10" i="1" l="1"/>
  <c r="E10" i="1" s="1"/>
  <c r="E11" i="1"/>
  <c r="F11" i="1"/>
  <c r="E12" i="1"/>
  <c r="F12" i="1"/>
  <c r="E13" i="1"/>
  <c r="F13" i="1"/>
  <c r="F14" i="1"/>
  <c r="E14" i="1" s="1"/>
  <c r="E15" i="1"/>
  <c r="F15" i="1"/>
  <c r="E16" i="1"/>
  <c r="F16" i="1"/>
  <c r="E17" i="1"/>
  <c r="F17" i="1"/>
  <c r="E18" i="1"/>
  <c r="F18" i="1"/>
  <c r="E19" i="1"/>
  <c r="F19" i="1"/>
  <c r="E20" i="1"/>
  <c r="F20" i="1"/>
  <c r="E21" i="1"/>
  <c r="F21" i="1"/>
  <c r="E22" i="1"/>
  <c r="F22" i="1"/>
  <c r="E23" i="1"/>
  <c r="F23" i="1"/>
  <c r="E24" i="1"/>
  <c r="F24" i="1"/>
  <c r="E25" i="1"/>
  <c r="F25" i="1"/>
  <c r="E26" i="1"/>
  <c r="F26" i="1"/>
  <c r="E27" i="1"/>
  <c r="F27" i="1"/>
  <c r="E28" i="1"/>
  <c r="F28" i="1"/>
  <c r="E29" i="1"/>
  <c r="F29" i="1"/>
  <c r="E30" i="1"/>
  <c r="F30" i="1"/>
  <c r="E31" i="1"/>
  <c r="F31" i="1"/>
  <c r="E32" i="1"/>
  <c r="F32" i="1"/>
  <c r="E33" i="1"/>
  <c r="F33" i="1"/>
  <c r="E34" i="1"/>
  <c r="F34" i="1"/>
  <c r="E35" i="1"/>
  <c r="F35" i="1"/>
  <c r="E36" i="1"/>
  <c r="F36" i="1"/>
  <c r="E37" i="1"/>
  <c r="F37" i="1"/>
  <c r="E38" i="1"/>
  <c r="F38" i="1"/>
  <c r="E39" i="1"/>
  <c r="F39" i="1"/>
  <c r="E40" i="1"/>
  <c r="F40" i="1"/>
  <c r="Q2" i="1"/>
  <c r="Q12" i="1" s="1"/>
  <c r="A10" i="1"/>
  <c r="A11" i="1" s="1"/>
  <c r="Q5" i="1" l="1"/>
  <c r="Q6" i="1" s="1"/>
  <c r="Q11" i="1"/>
  <c r="D10" i="1"/>
  <c r="G11" i="1"/>
  <c r="A12" i="1"/>
  <c r="D11" i="1"/>
  <c r="Q9" i="1"/>
  <c r="F41" i="1"/>
  <c r="L13" i="1" s="1"/>
  <c r="E41" i="1"/>
  <c r="L12" i="1" s="1"/>
  <c r="G10" i="1"/>
  <c r="Q3" i="1"/>
  <c r="Q7" i="1"/>
  <c r="I11" i="1" s="1"/>
  <c r="Q10" i="1"/>
  <c r="Q4" i="1" l="1"/>
  <c r="Q8" i="1"/>
  <c r="H10" i="1" s="1"/>
  <c r="I10" i="1"/>
  <c r="G12" i="1"/>
  <c r="H12" i="1"/>
  <c r="I12" i="1"/>
  <c r="A13" i="1"/>
  <c r="D12" i="1"/>
  <c r="H11" i="1" l="1"/>
  <c r="D13" i="1"/>
  <c r="G13" i="1"/>
  <c r="H13" i="1"/>
  <c r="I13" i="1"/>
  <c r="A14" i="1"/>
  <c r="D14" i="1" l="1"/>
  <c r="G14" i="1" s="1"/>
  <c r="H14" i="1"/>
  <c r="I14" i="1"/>
  <c r="A15" i="1"/>
  <c r="D15" i="1" l="1"/>
  <c r="G15" i="1"/>
  <c r="H15" i="1"/>
  <c r="I15" i="1"/>
  <c r="A16" i="1"/>
  <c r="D16" i="1" l="1"/>
  <c r="G16" i="1"/>
  <c r="H16" i="1"/>
  <c r="I16" i="1"/>
  <c r="A17" i="1"/>
  <c r="D17" i="1" l="1"/>
  <c r="G17" i="1"/>
  <c r="H17" i="1"/>
  <c r="A18" i="1"/>
  <c r="I17" i="1"/>
  <c r="G18" i="1" l="1"/>
  <c r="H18" i="1"/>
  <c r="I18" i="1"/>
  <c r="D18" i="1"/>
  <c r="A19" i="1"/>
  <c r="G19" i="1" l="1"/>
  <c r="H19" i="1"/>
  <c r="I19" i="1"/>
  <c r="A20" i="1"/>
  <c r="D19" i="1"/>
  <c r="H20" i="1" l="1"/>
  <c r="I20" i="1"/>
  <c r="A21" i="1"/>
  <c r="D20" i="1"/>
  <c r="G20" i="1" s="1"/>
  <c r="H21" i="1" l="1"/>
  <c r="I21" i="1"/>
  <c r="A22" i="1"/>
  <c r="D21" i="1"/>
  <c r="G21" i="1"/>
  <c r="I22" i="1" l="1"/>
  <c r="A23" i="1"/>
  <c r="D22" i="1"/>
  <c r="G22" i="1"/>
  <c r="H22" i="1"/>
  <c r="A24" i="1" l="1"/>
  <c r="D23" i="1"/>
  <c r="G23" i="1"/>
  <c r="H23" i="1"/>
  <c r="I23" i="1"/>
  <c r="D24" i="1" l="1"/>
  <c r="G24" i="1"/>
  <c r="H24" i="1"/>
  <c r="I24" i="1"/>
  <c r="A25" i="1"/>
  <c r="D25" i="1" l="1"/>
  <c r="G25" i="1"/>
  <c r="H25" i="1"/>
  <c r="I25" i="1"/>
  <c r="A26" i="1"/>
  <c r="G26" i="1" l="1"/>
  <c r="H26" i="1"/>
  <c r="I26" i="1"/>
  <c r="D26" i="1"/>
  <c r="A27" i="1"/>
  <c r="H27" i="1" l="1"/>
  <c r="I27" i="1"/>
  <c r="A28" i="1"/>
  <c r="D27" i="1"/>
  <c r="G27" i="1" s="1"/>
  <c r="H28" i="1" l="1"/>
  <c r="I28" i="1"/>
  <c r="A29" i="1"/>
  <c r="D28" i="1"/>
  <c r="G28" i="1" s="1"/>
  <c r="H29" i="1" l="1"/>
  <c r="I29" i="1"/>
  <c r="A30" i="1"/>
  <c r="D29" i="1"/>
  <c r="G29" i="1"/>
  <c r="I30" i="1" l="1"/>
  <c r="A31" i="1"/>
  <c r="D30" i="1"/>
  <c r="H30" i="1"/>
  <c r="G30" i="1"/>
  <c r="A32" i="1" l="1"/>
  <c r="D31" i="1"/>
  <c r="G31" i="1"/>
  <c r="H31" i="1"/>
  <c r="I31" i="1"/>
  <c r="D32" i="1" l="1"/>
  <c r="G32" i="1"/>
  <c r="H32" i="1"/>
  <c r="I32" i="1"/>
  <c r="A33" i="1"/>
  <c r="D33" i="1" l="1"/>
  <c r="G33" i="1" s="1"/>
  <c r="H33" i="1"/>
  <c r="I33" i="1"/>
  <c r="A34" i="1"/>
  <c r="H34" i="1" l="1"/>
  <c r="I34" i="1"/>
  <c r="A35" i="1"/>
  <c r="D34" i="1"/>
  <c r="G34" i="1" s="1"/>
  <c r="H35" i="1" l="1"/>
  <c r="I35" i="1"/>
  <c r="D35" i="1"/>
  <c r="G35" i="1" s="1"/>
  <c r="A36" i="1"/>
  <c r="G36" i="1" l="1"/>
  <c r="H36" i="1"/>
  <c r="I36" i="1"/>
  <c r="A37" i="1"/>
  <c r="D36" i="1"/>
  <c r="H37" i="1" l="1"/>
  <c r="I37" i="1"/>
  <c r="A38" i="1"/>
  <c r="D37" i="1"/>
  <c r="G37" i="1"/>
  <c r="I38" i="1" l="1"/>
  <c r="A39" i="1"/>
  <c r="D38" i="1"/>
  <c r="G38" i="1"/>
  <c r="H38" i="1"/>
  <c r="A40" i="1" l="1"/>
  <c r="D39" i="1"/>
  <c r="G39" i="1"/>
  <c r="H39" i="1"/>
  <c r="I39" i="1"/>
  <c r="D40" i="1" l="1"/>
  <c r="D41" i="1" s="1"/>
  <c r="L11" i="1" s="1"/>
  <c r="G40" i="1"/>
  <c r="G41" i="1" s="1"/>
  <c r="L14" i="1" s="1"/>
  <c r="I40" i="1"/>
  <c r="I41" i="1" s="1"/>
  <c r="L16" i="1" s="1"/>
  <c r="H40" i="1"/>
  <c r="H41" i="1" s="1"/>
  <c r="L15" i="1" s="1"/>
  <c r="L41" i="1" l="1"/>
</calcChain>
</file>

<file path=xl/sharedStrings.xml><?xml version="1.0" encoding="utf-8"?>
<sst xmlns="http://schemas.openxmlformats.org/spreadsheetml/2006/main" count="41" uniqueCount="36">
  <si>
    <t>Summe</t>
  </si>
  <si>
    <t>Summen</t>
  </si>
  <si>
    <t>Lohn</t>
  </si>
  <si>
    <t>Feiertagsstunden zu 150%</t>
  </si>
  <si>
    <t>Feiertagsstunden zu 125%</t>
  </si>
  <si>
    <t>Sonntagsstunden zu 50%</t>
  </si>
  <si>
    <t>Nachtstunden zu 40%</t>
  </si>
  <si>
    <t>Stephanstag (2. Weihnachtsfeiertag)</t>
  </si>
  <si>
    <t>Nachtstunden zu 25%</t>
  </si>
  <si>
    <t>Weihnachten (1. Weihnachtsfeiertag)</t>
  </si>
  <si>
    <t>Tag der deutschen Einheit</t>
  </si>
  <si>
    <t>Pfingstmontag</t>
  </si>
  <si>
    <t>Total</t>
  </si>
  <si>
    <t>ende</t>
  </si>
  <si>
    <t>beginn</t>
  </si>
  <si>
    <t>Christi Himmelfahrt</t>
  </si>
  <si>
    <t>Gesamtberechnung:</t>
  </si>
  <si>
    <t>Feiertagsstd.</t>
  </si>
  <si>
    <t>Sonntagsstd.</t>
  </si>
  <si>
    <t>Nachtstd.</t>
  </si>
  <si>
    <t>Stunden</t>
  </si>
  <si>
    <t>Arbeits-</t>
  </si>
  <si>
    <t>Datum</t>
  </si>
  <si>
    <t>Tag der Arbeit</t>
  </si>
  <si>
    <t xml:space="preserve">Stundenlohn:   </t>
  </si>
  <si>
    <t xml:space="preserve">Erster Tag des Monats:  </t>
  </si>
  <si>
    <t>Ostermontag</t>
  </si>
  <si>
    <t>Ostersonntag</t>
  </si>
  <si>
    <t>Karfreitag</t>
  </si>
  <si>
    <t>Neujahr</t>
  </si>
  <si>
    <t xml:space="preserve">Name Arbeitnehmer:  </t>
  </si>
  <si>
    <t xml:space="preserve">Name/Adresse Firma:  </t>
  </si>
  <si>
    <t>Muster GmbH</t>
  </si>
  <si>
    <t>Musterstraße 1</t>
  </si>
  <si>
    <t>10000 Musterstadt</t>
  </si>
  <si>
    <t>Erika Mustermann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</si>
</sst>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7">
    <numFmt numFmtId="164" formatCode="[$-409]h:mm"/>
    <numFmt numFmtId="165" formatCode="#,##0.00\ [$€-407];[Red]\-#,##0.00\ [$€-407]"/>
    <numFmt numFmtId="166" formatCode="[$-409]m/d/yyyy"/>
    <numFmt numFmtId="167" formatCode="[hh]:mm"/>
    <numFmt numFmtId="168" formatCode="dd/mm/yy"/>
    <numFmt numFmtId="169" formatCode="#,##0.00\ [$€-407];\-#,##0.00\ [$€-407]"/>
    <numFmt numFmtId="170" formatCode="[h]:mm"/>
  </numFmts>
  <fonts count="5" x14ac:knownFonts="1">
    <font>
      <sz val="10"/>
      <name val="Arial"/>
      <family val="2"/>
    </font>
    <font>
      <b/>
      <sz val="10"/>
      <color rgb="FF000000"/>
      <name val="Arial"/>
      <family val="2"/>
    </font>
    <font>
      <sz val="10"/>
      <color rgb="FF000000"/>
      <name val="Arial"/>
      <family val="2"/>
    </font>
    <font>
      <sz val="9"/>
      <color rgb="FF000000"/>
      <name val="Arial"/>
      <family val="2"/>
    </font>
    <font>
      <b/>
      <sz val="11"/>
      <color rgb="FF000000"/>
      <name val="Arial"/>
      <family val="2"/>
    </font>
  </fonts>
  <fills count="4">
    <fill>
      <patternFill patternType="none"/>
    </fill>
    <fill>
      <patternFill patternType="gray125"/>
    </fill>
    <fill>
      <patternFill patternType="solid">
        <fgColor rgb="FFE6E6E6"/>
        <bgColor rgb="FFFFFFFF"/>
      </patternFill>
    </fill>
    <fill>
      <patternFill patternType="solid">
        <fgColor rgb="FFFFFFFF"/>
        <bgColor rgb="FFE6E6E6"/>
      </patternFill>
    </fill>
  </fills>
  <borders count="28">
    <border>
      <left/>
      <right/>
      <top/>
      <bottom/>
      <diagonal/>
    </border>
    <border>
      <left style="hair">
        <color auto="1"/>
      </left>
      <right style="thin">
        <color auto="1"/>
      </right>
      <top style="hair">
        <color auto="1"/>
      </top>
      <bottom style="thin">
        <color auto="1"/>
      </bottom>
      <diagonal/>
    </border>
    <border>
      <left style="thin">
        <color auto="1"/>
      </left>
      <right/>
      <top/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hair">
        <color auto="1"/>
      </left>
      <right style="hair">
        <color auto="1"/>
      </right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 style="hair">
        <color auto="1"/>
      </left>
      <right style="thin">
        <color auto="1"/>
      </right>
      <top style="hair">
        <color auto="1"/>
      </top>
      <bottom style="hair">
        <color auto="1"/>
      </bottom>
      <diagonal/>
    </border>
    <border>
      <left style="hair">
        <color auto="1"/>
      </left>
      <right style="hair">
        <color auto="1"/>
      </right>
      <top style="hair">
        <color auto="1"/>
      </top>
      <bottom style="hair">
        <color auto="1"/>
      </bottom>
      <diagonal/>
    </border>
    <border>
      <left style="hair">
        <color auto="1"/>
      </left>
      <right style="hair">
        <color auto="1"/>
      </right>
      <top style="hair">
        <color auto="1"/>
      </top>
      <bottom/>
      <diagonal/>
    </border>
    <border>
      <left/>
      <right style="hair">
        <color auto="1"/>
      </right>
      <top style="hair">
        <color auto="1"/>
      </top>
      <bottom/>
      <diagonal/>
    </border>
    <border>
      <left style="thin">
        <color auto="1"/>
      </left>
      <right style="hair">
        <color auto="1"/>
      </right>
      <top style="hair">
        <color auto="1"/>
      </top>
      <bottom/>
      <diagonal/>
    </border>
    <border>
      <left style="thin">
        <color auto="1"/>
      </left>
      <right/>
      <top/>
      <bottom/>
      <diagonal/>
    </border>
    <border>
      <left/>
      <right style="hair">
        <color auto="1"/>
      </right>
      <top style="hair">
        <color auto="1"/>
      </top>
      <bottom style="hair">
        <color auto="1"/>
      </bottom>
      <diagonal/>
    </border>
    <border>
      <left style="hair">
        <color auto="1"/>
      </left>
      <right/>
      <top style="hair">
        <color auto="1"/>
      </top>
      <bottom style="hair">
        <color auto="1"/>
      </bottom>
      <diagonal/>
    </border>
    <border>
      <left style="thin">
        <color auto="1"/>
      </left>
      <right style="hair">
        <color auto="1"/>
      </right>
      <top style="hair">
        <color auto="1"/>
      </top>
      <bottom style="hair">
        <color auto="1"/>
      </bottom>
      <diagonal/>
    </border>
    <border>
      <left/>
      <right style="thin">
        <color auto="1"/>
      </right>
      <top/>
      <bottom/>
      <diagonal/>
    </border>
    <border>
      <left style="thin">
        <color auto="1"/>
      </left>
      <right style="thin">
        <color auto="1"/>
      </right>
      <top/>
      <bottom/>
      <diagonal/>
    </border>
    <border>
      <left/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/>
      <right/>
      <top/>
      <bottom style="thin">
        <color auto="1"/>
      </bottom>
      <diagonal/>
    </border>
    <border>
      <left/>
      <right style="hair">
        <color auto="1"/>
      </right>
      <top/>
      <bottom style="hair">
        <color auto="1"/>
      </bottom>
      <diagonal/>
    </border>
    <border>
      <left style="hair">
        <color auto="1"/>
      </left>
      <right style="hair">
        <color auto="1"/>
      </right>
      <top/>
      <bottom style="hair">
        <color auto="1"/>
      </bottom>
      <diagonal/>
    </border>
    <border>
      <left/>
      <right style="hair">
        <color auto="1"/>
      </right>
      <top/>
      <bottom/>
      <diagonal/>
    </border>
    <border>
      <left style="hair">
        <color auto="1"/>
      </left>
      <right style="hair">
        <color auto="1"/>
      </right>
      <top/>
      <bottom/>
      <diagonal/>
    </border>
    <border>
      <left/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/>
      <right/>
      <top style="thin">
        <color auto="1"/>
      </top>
      <bottom/>
      <diagonal/>
    </border>
  </borders>
  <cellStyleXfs count="1">
    <xf numFmtId="0" fontId="0" fillId="0" borderId="0"/>
  </cellStyleXfs>
  <cellXfs count="78">
    <xf numFmtId="0" fontId="0" fillId="0" borderId="0" xfId="0"/>
    <xf numFmtId="164" fontId="0" fillId="0" borderId="0" xfId="0" applyNumberFormat="1"/>
    <xf numFmtId="165" fontId="0" fillId="0" borderId="0" xfId="0" applyNumberFormat="1"/>
    <xf numFmtId="166" fontId="0" fillId="0" borderId="0" xfId="0" applyNumberFormat="1"/>
    <xf numFmtId="2" fontId="0" fillId="0" borderId="0" xfId="0" applyNumberFormat="1"/>
    <xf numFmtId="14" fontId="2" fillId="0" borderId="15" xfId="0" applyNumberFormat="1" applyFont="1" applyBorder="1" applyAlignment="1">
      <alignment horizontal="center"/>
    </xf>
    <xf numFmtId="14" fontId="2" fillId="0" borderId="11" xfId="0" applyNumberFormat="1" applyFont="1" applyBorder="1" applyAlignment="1">
      <alignment horizontal="center"/>
    </xf>
    <xf numFmtId="164" fontId="2" fillId="0" borderId="8" xfId="0" applyNumberFormat="1" applyFont="1" applyBorder="1" applyAlignment="1" applyProtection="1">
      <alignment horizontal="center"/>
      <protection locked="0"/>
    </xf>
    <xf numFmtId="164" fontId="2" fillId="0" borderId="9" xfId="0" applyNumberFormat="1" applyFont="1" applyBorder="1" applyAlignment="1" applyProtection="1">
      <alignment horizontal="center"/>
      <protection locked="0"/>
    </xf>
    <xf numFmtId="164" fontId="2" fillId="2" borderId="14" xfId="0" applyNumberFormat="1" applyFont="1" applyFill="1" applyBorder="1" applyAlignment="1">
      <alignment horizontal="center"/>
    </xf>
    <xf numFmtId="164" fontId="2" fillId="2" borderId="9" xfId="0" applyNumberFormat="1" applyFont="1" applyFill="1" applyBorder="1" applyAlignment="1">
      <alignment horizontal="center"/>
    </xf>
    <xf numFmtId="164" fontId="2" fillId="2" borderId="8" xfId="0" applyNumberFormat="1" applyFont="1" applyFill="1" applyBorder="1" applyAlignment="1">
      <alignment horizontal="center"/>
    </xf>
    <xf numFmtId="164" fontId="2" fillId="2" borderId="8" xfId="0" applyNumberFormat="1" applyFont="1" applyFill="1" applyBorder="1" applyAlignment="1">
      <alignment horizontal="center" wrapText="1"/>
    </xf>
    <xf numFmtId="164" fontId="2" fillId="2" borderId="7" xfId="0" applyNumberFormat="1" applyFont="1" applyFill="1" applyBorder="1" applyAlignment="1">
      <alignment horizontal="center" wrapText="1"/>
    </xf>
    <xf numFmtId="164" fontId="2" fillId="0" borderId="0" xfId="0" applyNumberFormat="1" applyFont="1"/>
    <xf numFmtId="0" fontId="2" fillId="0" borderId="0" xfId="0" applyFont="1" applyAlignment="1">
      <alignment wrapText="1"/>
    </xf>
    <xf numFmtId="164" fontId="2" fillId="2" borderId="16" xfId="0" applyNumberFormat="1" applyFont="1" applyFill="1" applyBorder="1"/>
    <xf numFmtId="168" fontId="2" fillId="0" borderId="0" xfId="0" applyNumberFormat="1" applyFont="1" applyAlignment="1">
      <alignment wrapText="1"/>
    </xf>
    <xf numFmtId="166" fontId="1" fillId="2" borderId="12" xfId="0" applyNumberFormat="1" applyFont="1" applyFill="1" applyBorder="1" applyAlignment="1">
      <alignment horizontal="center"/>
    </xf>
    <xf numFmtId="164" fontId="1" fillId="2" borderId="0" xfId="0" applyNumberFormat="1" applyFont="1" applyFill="1" applyAlignment="1">
      <alignment horizontal="center"/>
    </xf>
    <xf numFmtId="164" fontId="1" fillId="2" borderId="16" xfId="0" applyNumberFormat="1" applyFont="1" applyFill="1" applyBorder="1" applyAlignment="1">
      <alignment horizontal="center"/>
    </xf>
    <xf numFmtId="166" fontId="1" fillId="2" borderId="2" xfId="0" applyNumberFormat="1" applyFont="1" applyFill="1" applyBorder="1" applyAlignment="1">
      <alignment horizontal="center"/>
    </xf>
    <xf numFmtId="164" fontId="1" fillId="2" borderId="20" xfId="0" applyNumberFormat="1" applyFont="1" applyFill="1" applyBorder="1" applyAlignment="1">
      <alignment horizontal="center"/>
    </xf>
    <xf numFmtId="10" fontId="1" fillId="2" borderId="20" xfId="0" applyNumberFormat="1" applyFont="1" applyFill="1" applyBorder="1" applyAlignment="1">
      <alignment horizontal="center"/>
    </xf>
    <xf numFmtId="10" fontId="1" fillId="2" borderId="18" xfId="0" applyNumberFormat="1" applyFont="1" applyFill="1" applyBorder="1" applyAlignment="1">
      <alignment horizontal="center"/>
    </xf>
    <xf numFmtId="0" fontId="2" fillId="2" borderId="12" xfId="0" applyFont="1" applyFill="1" applyBorder="1" applyAlignment="1">
      <alignment horizontal="left"/>
    </xf>
    <xf numFmtId="165" fontId="2" fillId="0" borderId="7" xfId="0" applyNumberFormat="1" applyFont="1" applyBorder="1"/>
    <xf numFmtId="0" fontId="2" fillId="2" borderId="12" xfId="0" applyFont="1" applyFill="1" applyBorder="1" applyAlignment="1" applyProtection="1">
      <alignment horizontal="left"/>
      <protection locked="0"/>
    </xf>
    <xf numFmtId="165" fontId="2" fillId="0" borderId="7" xfId="0" applyNumberFormat="1" applyFont="1" applyBorder="1" applyProtection="1">
      <protection locked="0"/>
    </xf>
    <xf numFmtId="168" fontId="2" fillId="2" borderId="12" xfId="0" applyNumberFormat="1" applyFont="1" applyFill="1" applyBorder="1" applyAlignment="1" applyProtection="1">
      <alignment horizontal="left"/>
      <protection locked="0"/>
    </xf>
    <xf numFmtId="0" fontId="2" fillId="2" borderId="2" xfId="0" applyFont="1" applyFill="1" applyBorder="1" applyAlignment="1" applyProtection="1">
      <alignment horizontal="left"/>
      <protection locked="0"/>
    </xf>
    <xf numFmtId="165" fontId="2" fillId="0" borderId="1" xfId="0" applyNumberFormat="1" applyFont="1" applyBorder="1" applyProtection="1">
      <protection locked="0"/>
    </xf>
    <xf numFmtId="166" fontId="4" fillId="2" borderId="6" xfId="0" applyNumberFormat="1" applyFont="1" applyFill="1" applyBorder="1"/>
    <xf numFmtId="164" fontId="4" fillId="2" borderId="5" xfId="0" applyNumberFormat="1" applyFont="1" applyFill="1" applyBorder="1" applyAlignment="1">
      <alignment horizontal="center"/>
    </xf>
    <xf numFmtId="167" fontId="4" fillId="2" borderId="4" xfId="0" applyNumberFormat="1" applyFont="1" applyFill="1" applyBorder="1" applyAlignment="1">
      <alignment horizontal="center"/>
    </xf>
    <xf numFmtId="167" fontId="4" fillId="2" borderId="3" xfId="0" applyNumberFormat="1" applyFont="1" applyFill="1" applyBorder="1" applyAlignment="1">
      <alignment horizontal="center"/>
    </xf>
    <xf numFmtId="0" fontId="2" fillId="2" borderId="2" xfId="0" applyFont="1" applyFill="1" applyBorder="1" applyAlignment="1">
      <alignment horizontal="left"/>
    </xf>
    <xf numFmtId="165" fontId="1" fillId="0" borderId="1" xfId="0" applyNumberFormat="1" applyFont="1" applyBorder="1"/>
    <xf numFmtId="170" fontId="2" fillId="2" borderId="8" xfId="0" applyNumberFormat="1" applyFont="1" applyFill="1" applyBorder="1" applyAlignment="1">
      <alignment horizontal="center"/>
    </xf>
    <xf numFmtId="170" fontId="2" fillId="2" borderId="13" xfId="0" applyNumberFormat="1" applyFont="1" applyFill="1" applyBorder="1" applyAlignment="1">
      <alignment horizontal="center"/>
    </xf>
    <xf numFmtId="170" fontId="2" fillId="2" borderId="9" xfId="0" applyNumberFormat="1" applyFont="1" applyFill="1" applyBorder="1" applyAlignment="1">
      <alignment horizontal="center"/>
    </xf>
    <xf numFmtId="170" fontId="2" fillId="2" borderId="10" xfId="0" applyNumberFormat="1" applyFont="1" applyFill="1" applyBorder="1" applyAlignment="1">
      <alignment horizontal="center"/>
    </xf>
    <xf numFmtId="0" fontId="1" fillId="2" borderId="17" xfId="0" applyFont="1" applyFill="1" applyBorder="1" applyAlignment="1">
      <alignment horizontal="left"/>
    </xf>
    <xf numFmtId="0" fontId="2" fillId="0" borderId="16" xfId="0" applyFont="1" applyBorder="1"/>
    <xf numFmtId="49" fontId="2" fillId="0" borderId="22" xfId="0" applyNumberFormat="1" applyFont="1" applyBorder="1" applyAlignment="1" applyProtection="1">
      <alignment horizontal="left"/>
      <protection locked="0"/>
    </xf>
    <xf numFmtId="0" fontId="2" fillId="0" borderId="21" xfId="0" applyFont="1" applyBorder="1" applyProtection="1">
      <protection locked="0"/>
    </xf>
    <xf numFmtId="49" fontId="2" fillId="0" borderId="22" xfId="0" applyNumberFormat="1" applyFont="1" applyBorder="1" applyProtection="1">
      <protection locked="0"/>
    </xf>
    <xf numFmtId="0" fontId="2" fillId="2" borderId="19" xfId="0" applyFont="1" applyFill="1" applyBorder="1"/>
    <xf numFmtId="0" fontId="2" fillId="0" borderId="18" xfId="0" applyFont="1" applyBorder="1"/>
    <xf numFmtId="49" fontId="2" fillId="0" borderId="24" xfId="0" applyNumberFormat="1" applyFont="1" applyBorder="1" applyProtection="1">
      <protection locked="0"/>
    </xf>
    <xf numFmtId="0" fontId="2" fillId="0" borderId="23" xfId="0" applyFont="1" applyBorder="1" applyProtection="1">
      <protection locked="0"/>
    </xf>
    <xf numFmtId="166" fontId="4" fillId="2" borderId="26" xfId="0" applyNumberFormat="1" applyFont="1" applyFill="1" applyBorder="1" applyAlignment="1">
      <alignment horizontal="left" vertical="center"/>
    </xf>
    <xf numFmtId="0" fontId="2" fillId="0" borderId="27" xfId="0" applyFont="1" applyBorder="1"/>
    <xf numFmtId="0" fontId="2" fillId="0" borderId="25" xfId="0" applyFont="1" applyBorder="1"/>
    <xf numFmtId="166" fontId="1" fillId="2" borderId="12" xfId="0" applyNumberFormat="1" applyFont="1" applyFill="1" applyBorder="1" applyAlignment="1">
      <alignment horizontal="right"/>
    </xf>
    <xf numFmtId="164" fontId="2" fillId="0" borderId="0" xfId="0" applyNumberFormat="1" applyFont="1"/>
    <xf numFmtId="169" fontId="1" fillId="0" borderId="8" xfId="0" applyNumberFormat="1" applyFont="1" applyBorder="1" applyAlignment="1" applyProtection="1">
      <alignment horizontal="center"/>
      <protection locked="0"/>
    </xf>
    <xf numFmtId="0" fontId="2" fillId="0" borderId="13" xfId="0" applyFont="1" applyBorder="1" applyProtection="1">
      <protection locked="0"/>
    </xf>
    <xf numFmtId="0" fontId="2" fillId="2" borderId="26" xfId="0" applyFont="1" applyFill="1" applyBorder="1" applyAlignment="1">
      <alignment horizontal="left"/>
    </xf>
    <xf numFmtId="0" fontId="2" fillId="0" borderId="12" xfId="0" applyFont="1" applyBorder="1"/>
    <xf numFmtId="49" fontId="2" fillId="0" borderId="9" xfId="0" applyNumberFormat="1" applyFont="1" applyBorder="1" applyAlignment="1" applyProtection="1">
      <alignment horizontal="left"/>
      <protection locked="0"/>
    </xf>
    <xf numFmtId="0" fontId="2" fillId="0" borderId="10" xfId="0" applyFont="1" applyBorder="1" applyProtection="1">
      <protection locked="0"/>
    </xf>
    <xf numFmtId="166" fontId="4" fillId="2" borderId="12" xfId="0" applyNumberFormat="1" applyFont="1" applyFill="1" applyBorder="1" applyAlignment="1">
      <alignment horizontal="right" vertical="center"/>
    </xf>
    <xf numFmtId="164" fontId="2" fillId="0" borderId="0" xfId="0" applyNumberFormat="1" applyFont="1" applyAlignment="1">
      <alignment horizontal="center"/>
    </xf>
    <xf numFmtId="49" fontId="2" fillId="0" borderId="24" xfId="0" applyNumberFormat="1" applyFont="1" applyBorder="1" applyAlignment="1" applyProtection="1">
      <alignment horizontal="left"/>
      <protection locked="0"/>
    </xf>
    <xf numFmtId="166" fontId="0" fillId="0" borderId="0" xfId="0" applyNumberFormat="1" applyAlignment="1">
      <alignment horizontal="center"/>
    </xf>
    <xf numFmtId="164" fontId="0" fillId="0" borderId="0" xfId="0" applyNumberFormat="1"/>
    <xf numFmtId="0" fontId="0" fillId="0" borderId="0" xfId="0"/>
    <xf numFmtId="165" fontId="0" fillId="0" borderId="0" xfId="0" applyNumberFormat="1"/>
    <xf numFmtId="166" fontId="0" fillId="0" borderId="0" xfId="0" applyNumberFormat="1"/>
    <xf numFmtId="14" fontId="1" fillId="0" borderId="8" xfId="0" applyNumberFormat="1" applyFont="1" applyBorder="1" applyAlignment="1" applyProtection="1">
      <alignment horizontal="center"/>
      <protection locked="0"/>
    </xf>
    <xf numFmtId="14" fontId="2" fillId="0" borderId="13" xfId="0" applyNumberFormat="1" applyFont="1" applyBorder="1" applyProtection="1">
      <protection locked="0"/>
    </xf>
    <xf numFmtId="164" fontId="1" fillId="2" borderId="0" xfId="0" applyNumberFormat="1" applyFont="1" applyFill="1" applyAlignment="1">
      <alignment horizontal="right"/>
    </xf>
    <xf numFmtId="166" fontId="3" fillId="3" borderId="0" xfId="0" applyNumberFormat="1" applyFont="1" applyFill="1" applyAlignment="1">
      <alignment horizontal="center" vertical="center"/>
    </xf>
    <xf numFmtId="0" fontId="2" fillId="2" borderId="17" xfId="0" applyFont="1" applyFill="1" applyBorder="1"/>
    <xf numFmtId="166" fontId="1" fillId="2" borderId="17" xfId="0" applyNumberFormat="1" applyFont="1" applyFill="1" applyBorder="1" applyAlignment="1">
      <alignment horizontal="center"/>
    </xf>
    <xf numFmtId="49" fontId="2" fillId="0" borderId="9" xfId="0" applyNumberFormat="1" applyFont="1" applyBorder="1" applyProtection="1">
      <protection locked="0"/>
    </xf>
    <xf numFmtId="164" fontId="4" fillId="2" borderId="0" xfId="0" applyNumberFormat="1" applyFont="1" applyFill="1" applyAlignment="1">
      <alignment horizontal="right" vertical="center"/>
    </xf>
  </cellXfs>
  <cellStyles count="1">
    <cellStyle name="Standard" xfId="0" builtinId="0"/>
  </cellStyles>
  <dxfs count="9">
    <dxf>
      <font>
        <b/>
        <color rgb="FF000000"/>
        <name val="Arial"/>
        <family val="2"/>
      </font>
      <fill>
        <patternFill>
          <bgColor rgb="FFE6E6E6"/>
        </patternFill>
      </fill>
    </dxf>
    <dxf>
      <font>
        <b/>
        <color rgb="FF000000"/>
        <name val="Arial"/>
        <family val="2"/>
      </font>
      <fill>
        <patternFill>
          <bgColor rgb="FFE6E6E6"/>
        </patternFill>
      </fill>
    </dxf>
    <dxf>
      <font>
        <b/>
        <color rgb="FF000000"/>
        <name val="Arial"/>
        <family val="2"/>
      </font>
      <fill>
        <patternFill>
          <bgColor rgb="FFE6E6E6"/>
        </patternFill>
      </fill>
    </dxf>
    <dxf>
      <font>
        <b/>
        <color rgb="FF000000"/>
        <name val="Arial"/>
        <family val="2"/>
      </font>
      <fill>
        <patternFill>
          <bgColor rgb="FFE6E6E6"/>
        </patternFill>
      </fill>
    </dxf>
    <dxf>
      <font>
        <b/>
        <color rgb="FF000000"/>
        <name val="Arial"/>
        <family val="2"/>
      </font>
      <fill>
        <patternFill>
          <bgColor rgb="FFE6E6E6"/>
        </patternFill>
      </fill>
    </dxf>
    <dxf>
      <font>
        <b/>
        <color rgb="FF000000"/>
        <name val="Arial"/>
        <family val="2"/>
      </font>
      <fill>
        <patternFill>
          <bgColor rgb="FFE6E6E6"/>
        </patternFill>
      </fill>
    </dxf>
    <dxf>
      <font>
        <b/>
        <color rgb="FF000000"/>
        <name val="Arial"/>
        <family val="2"/>
      </font>
      <fill>
        <patternFill>
          <bgColor rgb="FFE6E6E6"/>
        </patternFill>
      </fill>
    </dxf>
    <dxf>
      <font>
        <b/>
        <color rgb="FF000000"/>
        <name val="Arial"/>
        <family val="2"/>
      </font>
      <fill>
        <patternFill>
          <bgColor rgb="FFE6E6E6"/>
        </patternFill>
      </fill>
    </dxf>
    <dxf>
      <font>
        <b/>
        <color rgb="FF000000"/>
        <name val="Arial"/>
        <family val="2"/>
      </font>
      <fill>
        <patternFill>
          <bgColor rgb="FFE6E6E6"/>
        </patternFill>
      </fill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7" Type="http://schemas.openxmlformats.org/officeDocument/2006/relationships/calcChain" Target="calcChain.xml"/><Relationship Id="rId2" Type="http://schemas.openxmlformats.org/officeDocument/2006/relationships/externalLink" Target="externalLinks/externalLink1.xml"/><Relationship Id="rId1" Type="http://schemas.openxmlformats.org/officeDocument/2006/relationships/worksheet" Target="worksheets/sheet1.xml"/><Relationship Id="rId6" Type="http://schemas.microsoft.com/office/2017/10/relationships/person" Target="persons/perso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externalLinks/_rels/externalLink1.xml.rels><?xml version="1.0" encoding="UTF-8" standalone="yes"?>
<Relationships xmlns="http://schemas.openxmlformats.org/package/2006/relationships"><Relationship Id="rId2" Type="http://schemas.openxmlformats.org/officeDocument/2006/relationships/externalLinkPath" Target="file:///C:\Users\rasch\Downloads\SFN_korrigiert---794b6df3-7a82-4fd4-8a1a-99fdf54e80ea.xlsx" TargetMode="External"/><Relationship Id="rId1" Type="http://schemas.openxmlformats.org/officeDocument/2006/relationships/externalLinkPath" Target="file:///C:\Users\rasch\Downloads\SFN_korrigiert---794b6df3-7a82-4fd4-8a1a-99fdf54e80ea.xlsx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xxl21:alternateUrls>
      <xxl21:absoluteUrl r:id="rId2"/>
    </xxl21:alternateUrls>
    <sheetNames>
      <sheetName val="Jahr gesamt"/>
      <sheetName val="12"/>
      <sheetName val="11"/>
      <sheetName val="10"/>
      <sheetName val="09"/>
      <sheetName val="08"/>
      <sheetName val="07"/>
      <sheetName val="06"/>
      <sheetName val="05"/>
      <sheetName val="04"/>
      <sheetName val="03"/>
      <sheetName val="02"/>
    </sheetNames>
    <sheetDataSet>
      <sheetData sheetId="0">
        <row r="7">
          <cell r="C7">
            <v>45658</v>
          </cell>
          <cell r="G7">
            <v>14.25</v>
          </cell>
        </row>
      </sheetData>
      <sheetData sheetId="1" refreshError="1"/>
      <sheetData sheetId="2" refreshError="1"/>
      <sheetData sheetId="3" refreshError="1"/>
      <sheetData sheetId="4" refreshError="1"/>
      <sheetData sheetId="5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</sheetDataSet>
  </externalBook>
</externalLink>
</file>

<file path=xl/persons/person.xml><?xml version="1.0" encoding="utf-8"?>
<personList xmlns="http://schemas.microsoft.com/office/spreadsheetml/2018/threadedcomments" xmlns:x="http://schemas.openxmlformats.org/spreadsheetml/2006/main"/>
</file>

<file path=xl/theme/theme1.xml><?xml version="1.0" encoding="utf-8"?>
<a:theme xmlns:a="http://schemas.openxmlformats.org/drawingml/2006/main" name="Office">
  <a:themeElements>
    <a:clrScheme name="LibreOffice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18A303"/>
      </a:accent1>
      <a:accent2>
        <a:srgbClr val="0369A3"/>
      </a:accent2>
      <a:accent3>
        <a:srgbClr val="A33E03"/>
      </a:accent3>
      <a:accent4>
        <a:srgbClr val="8E03A3"/>
      </a:accent4>
      <a:accent5>
        <a:srgbClr val="C99C00"/>
      </a:accent5>
      <a:accent6>
        <a:srgbClr val="C9211E"/>
      </a:accent6>
      <a:hlink>
        <a:srgbClr val="0000EE"/>
      </a:hlink>
      <a:folHlink>
        <a:srgbClr val="551A8B"/>
      </a:folHlink>
    </a:clrScheme>
    <a:fontScheme name="Office">
      <a:majorFont>
        <a:latin typeface="Arial"/>
        <a:ea typeface="DejaVu Sans"/>
        <a:cs typeface="DejaVu Sans"/>
      </a:majorFont>
      <a:minorFont>
        <a:latin typeface="Arial"/>
        <a:ea typeface="DejaVu Sans"/>
        <a:cs typeface="DejaVu Sans"/>
      </a:minorFont>
    </a:fontScheme>
    <a:fmtScheme>
      <a:fillStyleLst>
        <a:solidFill>
          <a:schemeClr val="phClr"/>
        </a:solidFill>
        <a:solidFill>
          <a:schemeClr val="phClr"/>
        </a:solidFill>
        <a:solidFill>
          <a:schemeClr val="phClr"/>
        </a:solidFill>
      </a:fillStyleLst>
      <a:lnStyleLst>
        <a:ln w="6350" cap="flat" cmpd="sng" algn="ctr">
          <a:prstDash val="solid"/>
          <a:miter/>
        </a:ln>
        <a:ln w="6350" cap="flat" cmpd="sng" algn="ctr">
          <a:prstDash val="solid"/>
          <a:miter/>
        </a:ln>
        <a:ln w="6350" cap="flat" cmpd="sng" algn="ctr">
          <a:prstDash val="solid"/>
          <a:miter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/>
        </a:solidFill>
        <a:solidFill>
          <a:schemeClr val="phClr"/>
        </a:soli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7F78DA7-F511-4C5E-83C9-9C33091D6A62}">
  <dimension ref="A1:IW52"/>
  <sheetViews>
    <sheetView tabSelected="1" zoomScaleNormal="100" workbookViewId="0">
      <selection sqref="A1:L41"/>
    </sheetView>
  </sheetViews>
  <sheetFormatPr baseColWidth="10" defaultColWidth="11.5546875" defaultRowHeight="13.2" x14ac:dyDescent="0.25"/>
  <cols>
    <col min="1" max="1" width="12" style="3" customWidth="1"/>
    <col min="2" max="9" width="12" style="1" customWidth="1"/>
    <col min="10" max="10" width="1.6640625" style="1" customWidth="1"/>
    <col min="11" max="11" width="23.5546875" customWidth="1"/>
    <col min="12" max="12" width="11.6640625" style="2" customWidth="1"/>
    <col min="13" max="15" width="11.5546875" style="1" customWidth="1"/>
    <col min="16" max="16" width="33.109375" style="1" customWidth="1"/>
    <col min="17" max="257" width="11.5546875" style="1" customWidth="1"/>
  </cols>
  <sheetData>
    <row r="1" spans="1:17" ht="13.2" customHeight="1" x14ac:dyDescent="0.25">
      <c r="A1" s="73"/>
      <c r="B1" s="73"/>
      <c r="C1" s="73"/>
      <c r="D1" s="73"/>
      <c r="E1" s="73"/>
      <c r="F1" s="73"/>
      <c r="G1" s="73"/>
      <c r="H1" s="73"/>
      <c r="I1" s="73"/>
      <c r="J1" s="73"/>
      <c r="K1" s="73"/>
      <c r="L1" s="73"/>
      <c r="M1" s="63"/>
      <c r="N1" s="55"/>
      <c r="O1" s="55"/>
      <c r="P1" s="15"/>
      <c r="Q1" s="15"/>
    </row>
    <row r="2" spans="1:17" ht="13.8" customHeight="1" x14ac:dyDescent="0.25">
      <c r="A2" s="51"/>
      <c r="B2" s="52"/>
      <c r="C2" s="52"/>
      <c r="D2" s="52"/>
      <c r="E2" s="52"/>
      <c r="F2" s="52"/>
      <c r="G2" s="52"/>
      <c r="H2" s="52"/>
      <c r="I2" s="53"/>
      <c r="J2" s="55"/>
      <c r="K2" s="58"/>
      <c r="L2" s="53"/>
      <c r="M2" s="55"/>
      <c r="N2" s="55"/>
      <c r="O2" s="55"/>
      <c r="P2" s="15"/>
      <c r="Q2" s="15">
        <f>YEAR(beginndatum)</f>
        <v>2026</v>
      </c>
    </row>
    <row r="3" spans="1:17" ht="13.2" customHeight="1" x14ac:dyDescent="0.25">
      <c r="A3" s="62" t="s">
        <v>31</v>
      </c>
      <c r="B3" s="55"/>
      <c r="C3" s="76" t="s">
        <v>32</v>
      </c>
      <c r="D3" s="61"/>
      <c r="E3" s="77" t="s">
        <v>30</v>
      </c>
      <c r="F3" s="55"/>
      <c r="G3" s="60" t="s">
        <v>35</v>
      </c>
      <c r="H3" s="61"/>
      <c r="I3" s="16"/>
      <c r="J3" s="55"/>
      <c r="K3" s="59"/>
      <c r="L3" s="43"/>
      <c r="M3" s="55"/>
      <c r="N3" s="55"/>
      <c r="O3" s="55"/>
      <c r="P3" s="15" t="s">
        <v>29</v>
      </c>
      <c r="Q3" s="17">
        <f>DATE(Q2,1,1)</f>
        <v>46023</v>
      </c>
    </row>
    <row r="4" spans="1:17" ht="13.2" customHeight="1" x14ac:dyDescent="0.25">
      <c r="A4" s="59"/>
      <c r="B4" s="55"/>
      <c r="C4" s="49" t="s">
        <v>33</v>
      </c>
      <c r="D4" s="50"/>
      <c r="E4" s="55"/>
      <c r="F4" s="55"/>
      <c r="G4" s="64" t="s">
        <v>33</v>
      </c>
      <c r="H4" s="50"/>
      <c r="I4" s="16"/>
      <c r="J4" s="55"/>
      <c r="K4" s="59"/>
      <c r="L4" s="43"/>
      <c r="M4" s="55"/>
      <c r="N4" s="55"/>
      <c r="O4" s="55"/>
      <c r="P4" s="15" t="s">
        <v>28</v>
      </c>
      <c r="Q4" s="17">
        <f>Q5-2</f>
        <v>46115</v>
      </c>
    </row>
    <row r="5" spans="1:17" ht="13.2" customHeight="1" x14ac:dyDescent="0.25">
      <c r="A5" s="59"/>
      <c r="B5" s="55"/>
      <c r="C5" s="46" t="s">
        <v>34</v>
      </c>
      <c r="D5" s="45"/>
      <c r="E5" s="55"/>
      <c r="F5" s="55"/>
      <c r="G5" s="44" t="s">
        <v>34</v>
      </c>
      <c r="H5" s="45"/>
      <c r="I5" s="16"/>
      <c r="J5" s="55"/>
      <c r="K5" s="59"/>
      <c r="L5" s="43"/>
      <c r="M5" s="55"/>
      <c r="N5" s="55"/>
      <c r="O5" s="55"/>
      <c r="P5" s="15" t="s">
        <v>27</v>
      </c>
      <c r="Q5" s="17">
        <f>DATE(Q2,3,1)+MOD((255-11*MOD(Q2,19)-21),30)+21+(MOD((255-11*MOD(Q2,19)-21),30)+21&gt;48)+6-MOD(Q2+INT(Q2/4)+MOD((255-11*MOD(Q2,19)-21),30)+21+(MOD((255-11*MOD(Q2,19)-21),30)+21&gt;48)+1,7)</f>
        <v>46117</v>
      </c>
    </row>
    <row r="6" spans="1:17" ht="13.2" customHeight="1" x14ac:dyDescent="0.25">
      <c r="A6" s="75"/>
      <c r="B6" s="55"/>
      <c r="C6" s="55"/>
      <c r="D6" s="55"/>
      <c r="E6" s="55"/>
      <c r="F6" s="55"/>
      <c r="G6" s="55"/>
      <c r="H6" s="55"/>
      <c r="I6" s="43"/>
      <c r="J6" s="55"/>
      <c r="K6" s="59"/>
      <c r="L6" s="43"/>
      <c r="M6" s="55"/>
      <c r="N6" s="55"/>
      <c r="O6" s="55"/>
      <c r="P6" s="15" t="s">
        <v>26</v>
      </c>
      <c r="Q6" s="17">
        <f>Q5+1</f>
        <v>46118</v>
      </c>
    </row>
    <row r="7" spans="1:17" ht="13.2" customHeight="1" x14ac:dyDescent="0.25">
      <c r="A7" s="54" t="s">
        <v>25</v>
      </c>
      <c r="B7" s="55"/>
      <c r="C7" s="70">
        <v>46023</v>
      </c>
      <c r="D7" s="71"/>
      <c r="E7" s="72" t="s">
        <v>24</v>
      </c>
      <c r="F7" s="55"/>
      <c r="G7" s="56">
        <v>15</v>
      </c>
      <c r="H7" s="57"/>
      <c r="I7" s="16"/>
      <c r="J7" s="55"/>
      <c r="K7" s="59"/>
      <c r="L7" s="43"/>
      <c r="M7" s="55"/>
      <c r="N7" s="55"/>
      <c r="O7" s="55"/>
      <c r="P7" s="15" t="s">
        <v>23</v>
      </c>
      <c r="Q7" s="17">
        <f>DATE(Q2,5,1)</f>
        <v>46143</v>
      </c>
    </row>
    <row r="8" spans="1:17" ht="30.6" customHeight="1" x14ac:dyDescent="0.25">
      <c r="A8" s="18" t="s">
        <v>22</v>
      </c>
      <c r="B8" s="19" t="s">
        <v>21</v>
      </c>
      <c r="C8" s="19" t="s">
        <v>21</v>
      </c>
      <c r="D8" s="19" t="s">
        <v>20</v>
      </c>
      <c r="E8" s="19" t="s">
        <v>19</v>
      </c>
      <c r="F8" s="19" t="s">
        <v>19</v>
      </c>
      <c r="G8" s="19" t="s">
        <v>18</v>
      </c>
      <c r="H8" s="19" t="s">
        <v>17</v>
      </c>
      <c r="I8" s="20" t="s">
        <v>17</v>
      </c>
      <c r="J8" s="55"/>
      <c r="K8" s="42" t="s">
        <v>16</v>
      </c>
      <c r="L8" s="43"/>
      <c r="M8" s="55"/>
      <c r="N8" s="55"/>
      <c r="O8" s="55"/>
      <c r="P8" s="15" t="s">
        <v>15</v>
      </c>
      <c r="Q8" s="17">
        <f>Q5+39</f>
        <v>46156</v>
      </c>
    </row>
    <row r="9" spans="1:17" ht="13.2" customHeight="1" x14ac:dyDescent="0.25">
      <c r="A9" s="21"/>
      <c r="B9" s="22" t="s">
        <v>14</v>
      </c>
      <c r="C9" s="22" t="s">
        <v>13</v>
      </c>
      <c r="D9" s="22" t="s">
        <v>12</v>
      </c>
      <c r="E9" s="23">
        <v>0.25</v>
      </c>
      <c r="F9" s="23">
        <v>0.4</v>
      </c>
      <c r="G9" s="23">
        <v>0.5</v>
      </c>
      <c r="H9" s="23">
        <v>1.25</v>
      </c>
      <c r="I9" s="24">
        <v>1.5</v>
      </c>
      <c r="J9" s="55"/>
      <c r="K9" s="47"/>
      <c r="L9" s="48"/>
      <c r="M9" s="55"/>
      <c r="N9" s="55"/>
      <c r="O9" s="55"/>
      <c r="P9" s="15" t="s">
        <v>11</v>
      </c>
      <c r="Q9" s="17">
        <f>Q5+50</f>
        <v>46167</v>
      </c>
    </row>
    <row r="10" spans="1:17" ht="13.2" customHeight="1" x14ac:dyDescent="0.25">
      <c r="A10" s="5">
        <f>beginndatum</f>
        <v>46023</v>
      </c>
      <c r="B10" s="7"/>
      <c r="C10" s="7"/>
      <c r="D10" s="9">
        <f t="shared" ref="D10:D40" si="0">IF(A10&lt;&gt;"",C10+(C10&lt;B10)-B10,"")</f>
        <v>0</v>
      </c>
      <c r="E10" s="38">
        <f t="shared" ref="E10:E40" si="1">IF(OR(B10="",C10=""),0,(MAX(0,MIN(C10+(C10&lt;B10),6/24)-B10)+MAX(0,MIN(C10+(C10&lt;B10),30/24)-MAX(B10,20/24)))-F10)</f>
        <v>0</v>
      </c>
      <c r="F10" s="39">
        <f t="shared" ref="F10:F40" si="2">IF(OR(B10="",C10=""),0,IF(B10&gt;C10,MIN(C10,4/24),0))</f>
        <v>0</v>
      </c>
      <c r="G10" s="11">
        <f t="shared" ref="G10:G40" si="3">IF(A10&lt;&gt;"",IF(WEEKDAY(A10)=1,IF(B10&gt;C10,1-B10+MIN(C10,4/24),D10),IF(WEEKDAY(A10)=7,IF(B10&gt;C10,C10,0),0)),"")</f>
        <v>0</v>
      </c>
      <c r="H10" s="12">
        <f>IF(A10&lt;&gt;"",IF(OR(A10=nj,A10=kf,A10=os,A10=om,A10=ch,A10=pm),D10,0),"")</f>
        <v>0</v>
      </c>
      <c r="I10" s="13">
        <f>IF(A10&lt;&gt;"",IF(OR(A10=WT1,A10=WT2,A10=tda),D10,0),"")</f>
        <v>0</v>
      </c>
      <c r="J10" s="55"/>
      <c r="K10" s="74"/>
      <c r="L10" s="43"/>
      <c r="M10" s="55"/>
      <c r="N10" s="55"/>
      <c r="O10" s="55"/>
      <c r="P10" s="15" t="s">
        <v>10</v>
      </c>
      <c r="Q10" s="17">
        <f>DATE(Q2,10,3)</f>
        <v>46298</v>
      </c>
    </row>
    <row r="11" spans="1:17" ht="13.2" customHeight="1" x14ac:dyDescent="0.25">
      <c r="A11" s="5">
        <f t="shared" ref="A11:A40" si="4">IF(A10&lt;&gt;"",IF(MONTH(beginndatum)=MONTH(A10+1),A10+1,""),"")</f>
        <v>46024</v>
      </c>
      <c r="B11" s="7"/>
      <c r="C11" s="7"/>
      <c r="D11" s="9">
        <f t="shared" si="0"/>
        <v>0</v>
      </c>
      <c r="E11" s="38">
        <f t="shared" si="1"/>
        <v>0</v>
      </c>
      <c r="F11" s="39">
        <f t="shared" si="2"/>
        <v>0</v>
      </c>
      <c r="G11" s="11">
        <f t="shared" si="3"/>
        <v>0</v>
      </c>
      <c r="H11" s="12">
        <f t="shared" ref="H11:H40" si="5">IF(A11&lt;&gt;"",IF(OR(A11=nj,A11=kf,A11=os,A11=om,A11=ch,A11=pm,A11=tda),D11,0),"")</f>
        <v>0</v>
      </c>
      <c r="I11" s="13">
        <f>IF(A11&lt;&gt;"",IF(OR(A11=WT1,A11=WT2,A11=tda),D11,0),"")</f>
        <v>0</v>
      </c>
      <c r="J11" s="55"/>
      <c r="K11" s="25" t="s">
        <v>2</v>
      </c>
      <c r="L11" s="26">
        <f>(D41*24)*stdl</f>
        <v>0</v>
      </c>
      <c r="M11" s="55"/>
      <c r="N11" s="55"/>
      <c r="O11" s="55"/>
      <c r="P11" s="15" t="s">
        <v>9</v>
      </c>
      <c r="Q11" s="17">
        <f>DATE(Q2,12,25)</f>
        <v>46381</v>
      </c>
    </row>
    <row r="12" spans="1:17" ht="13.2" customHeight="1" x14ac:dyDescent="0.25">
      <c r="A12" s="5">
        <f t="shared" si="4"/>
        <v>46025</v>
      </c>
      <c r="B12" s="7"/>
      <c r="C12" s="7"/>
      <c r="D12" s="9">
        <f t="shared" si="0"/>
        <v>0</v>
      </c>
      <c r="E12" s="38">
        <f t="shared" si="1"/>
        <v>0</v>
      </c>
      <c r="F12" s="39">
        <f t="shared" si="2"/>
        <v>0</v>
      </c>
      <c r="G12" s="11">
        <f t="shared" si="3"/>
        <v>0</v>
      </c>
      <c r="H12" s="12">
        <f t="shared" si="5"/>
        <v>0</v>
      </c>
      <c r="I12" s="13">
        <f>IF(A12&lt;&gt;"",IF(OR(A12=WT1,A12=WT2,A12=tda),D12,0),"")</f>
        <v>0</v>
      </c>
      <c r="J12" s="55"/>
      <c r="K12" s="25" t="s">
        <v>8</v>
      </c>
      <c r="L12" s="26">
        <f>(E41*24)*(stdl*25%)</f>
        <v>0</v>
      </c>
      <c r="M12" s="55"/>
      <c r="N12" s="55"/>
      <c r="O12" s="55"/>
      <c r="P12" s="15" t="s">
        <v>7</v>
      </c>
      <c r="Q12" s="17">
        <f>DATE(Q2,12,26)</f>
        <v>46382</v>
      </c>
    </row>
    <row r="13" spans="1:17" ht="13.2" customHeight="1" x14ac:dyDescent="0.25">
      <c r="A13" s="5">
        <f t="shared" si="4"/>
        <v>46026</v>
      </c>
      <c r="B13" s="7"/>
      <c r="C13" s="7"/>
      <c r="D13" s="9">
        <f t="shared" si="0"/>
        <v>0</v>
      </c>
      <c r="E13" s="38">
        <f t="shared" si="1"/>
        <v>0</v>
      </c>
      <c r="F13" s="39">
        <f t="shared" si="2"/>
        <v>0</v>
      </c>
      <c r="G13" s="11">
        <f t="shared" si="3"/>
        <v>0</v>
      </c>
      <c r="H13" s="12">
        <f t="shared" si="5"/>
        <v>0</v>
      </c>
      <c r="I13" s="13">
        <f>IF(A13&lt;&gt;"",IF(OR(A13=WT1,A13=WT2,A13=tda),D13,0),"")</f>
        <v>0</v>
      </c>
      <c r="J13" s="55"/>
      <c r="K13" s="25" t="s">
        <v>6</v>
      </c>
      <c r="L13" s="26">
        <f>(F41*24)*(stdl*40%)</f>
        <v>0</v>
      </c>
      <c r="M13" s="55"/>
      <c r="N13" s="55"/>
      <c r="O13" s="55"/>
      <c r="P13" s="14"/>
      <c r="Q13" s="14"/>
    </row>
    <row r="14" spans="1:17" ht="13.2" customHeight="1" x14ac:dyDescent="0.25">
      <c r="A14" s="5">
        <f t="shared" si="4"/>
        <v>46027</v>
      </c>
      <c r="B14" s="7"/>
      <c r="C14" s="7"/>
      <c r="D14" s="9">
        <f t="shared" si="0"/>
        <v>0</v>
      </c>
      <c r="E14" s="38">
        <f t="shared" si="1"/>
        <v>0</v>
      </c>
      <c r="F14" s="39">
        <f t="shared" si="2"/>
        <v>0</v>
      </c>
      <c r="G14" s="11">
        <f t="shared" si="3"/>
        <v>0</v>
      </c>
      <c r="H14" s="12">
        <f t="shared" si="5"/>
        <v>0</v>
      </c>
      <c r="I14" s="13">
        <f>IF(A14&lt;&gt;"",IF(OR(A14=WT1,A14=WT2,A14=tda),D14,0),"")</f>
        <v>0</v>
      </c>
      <c r="J14" s="55"/>
      <c r="K14" s="25" t="s">
        <v>5</v>
      </c>
      <c r="L14" s="26">
        <f>(G41*24)*(stdl*50%)</f>
        <v>0</v>
      </c>
      <c r="M14" s="55"/>
      <c r="N14" s="55"/>
      <c r="O14" s="55"/>
      <c r="P14" s="14"/>
      <c r="Q14" s="14"/>
    </row>
    <row r="15" spans="1:17" ht="13.2" customHeight="1" x14ac:dyDescent="0.25">
      <c r="A15" s="5">
        <f t="shared" si="4"/>
        <v>46028</v>
      </c>
      <c r="B15" s="7"/>
      <c r="C15" s="7"/>
      <c r="D15" s="9">
        <f t="shared" si="0"/>
        <v>0</v>
      </c>
      <c r="E15" s="38">
        <f t="shared" si="1"/>
        <v>0</v>
      </c>
      <c r="F15" s="39">
        <f t="shared" si="2"/>
        <v>0</v>
      </c>
      <c r="G15" s="11">
        <f t="shared" si="3"/>
        <v>0</v>
      </c>
      <c r="H15" s="12">
        <f t="shared" si="5"/>
        <v>0</v>
      </c>
      <c r="I15" s="13">
        <f>IF(A15&lt;&gt;"",IF(OR(A15=WT1,A15=WT2,A15=tda),D15,0),"")</f>
        <v>0</v>
      </c>
      <c r="J15" s="55"/>
      <c r="K15" s="25" t="s">
        <v>4</v>
      </c>
      <c r="L15" s="26">
        <f>(H41*24)*(stdl*125%)</f>
        <v>0</v>
      </c>
      <c r="M15" s="55"/>
      <c r="N15" s="55"/>
      <c r="O15" s="55"/>
      <c r="P15" s="14"/>
      <c r="Q15" s="14"/>
    </row>
    <row r="16" spans="1:17" ht="13.2" customHeight="1" x14ac:dyDescent="0.25">
      <c r="A16" s="5">
        <f t="shared" si="4"/>
        <v>46029</v>
      </c>
      <c r="B16" s="7"/>
      <c r="C16" s="7"/>
      <c r="D16" s="9">
        <f t="shared" si="0"/>
        <v>0</v>
      </c>
      <c r="E16" s="38">
        <f t="shared" si="1"/>
        <v>0</v>
      </c>
      <c r="F16" s="39">
        <f t="shared" si="2"/>
        <v>0</v>
      </c>
      <c r="G16" s="11">
        <f t="shared" si="3"/>
        <v>0</v>
      </c>
      <c r="H16" s="12">
        <f t="shared" si="5"/>
        <v>0</v>
      </c>
      <c r="I16" s="13">
        <f>IF(A16&lt;&gt;"",IF(OR(A16=WT1,A16=WT2,A16=tda),D16,0),"")</f>
        <v>0</v>
      </c>
      <c r="J16" s="55"/>
      <c r="K16" s="25" t="s">
        <v>3</v>
      </c>
      <c r="L16" s="26">
        <f>(I41*24)*(stdl*150%)</f>
        <v>0</v>
      </c>
      <c r="M16" s="55"/>
      <c r="N16" s="55"/>
      <c r="O16" s="55"/>
      <c r="P16" s="14"/>
      <c r="Q16" s="14"/>
    </row>
    <row r="17" spans="1:17" ht="13.2" customHeight="1" x14ac:dyDescent="0.25">
      <c r="A17" s="5">
        <f t="shared" si="4"/>
        <v>46030</v>
      </c>
      <c r="B17" s="7"/>
      <c r="C17" s="7"/>
      <c r="D17" s="9">
        <f t="shared" si="0"/>
        <v>0</v>
      </c>
      <c r="E17" s="38">
        <f t="shared" si="1"/>
        <v>0</v>
      </c>
      <c r="F17" s="39">
        <f t="shared" si="2"/>
        <v>0</v>
      </c>
      <c r="G17" s="11">
        <f t="shared" si="3"/>
        <v>0</v>
      </c>
      <c r="H17" s="12">
        <f t="shared" si="5"/>
        <v>0</v>
      </c>
      <c r="I17" s="13">
        <f>IF(A17&lt;&gt;"",IF(OR(A17=WT1,A17=WT2,A17=tda),D17,0),"")</f>
        <v>0</v>
      </c>
      <c r="J17" s="55"/>
      <c r="K17" s="27"/>
      <c r="L17" s="28"/>
      <c r="M17" s="55"/>
      <c r="N17" s="55"/>
      <c r="O17" s="55"/>
      <c r="P17" s="14"/>
      <c r="Q17" s="14"/>
    </row>
    <row r="18" spans="1:17" ht="13.2" customHeight="1" x14ac:dyDescent="0.25">
      <c r="A18" s="5">
        <f t="shared" si="4"/>
        <v>46031</v>
      </c>
      <c r="B18" s="7"/>
      <c r="C18" s="7"/>
      <c r="D18" s="9">
        <f t="shared" si="0"/>
        <v>0</v>
      </c>
      <c r="E18" s="38">
        <f t="shared" si="1"/>
        <v>0</v>
      </c>
      <c r="F18" s="39">
        <f t="shared" si="2"/>
        <v>0</v>
      </c>
      <c r="G18" s="11">
        <f t="shared" si="3"/>
        <v>0</v>
      </c>
      <c r="H18" s="12">
        <f t="shared" si="5"/>
        <v>0</v>
      </c>
      <c r="I18" s="13">
        <f>IF(A18&lt;&gt;"",IF(OR(A18=WT1,A18=WT2,A18=tda),D18,0),"")</f>
        <v>0</v>
      </c>
      <c r="J18" s="55"/>
      <c r="K18" s="27"/>
      <c r="L18" s="28"/>
      <c r="M18" s="55"/>
      <c r="N18" s="55"/>
      <c r="O18" s="55"/>
      <c r="P18" s="14"/>
      <c r="Q18" s="14"/>
    </row>
    <row r="19" spans="1:17" ht="13.2" customHeight="1" x14ac:dyDescent="0.25">
      <c r="A19" s="5">
        <f t="shared" si="4"/>
        <v>46032</v>
      </c>
      <c r="B19" s="7"/>
      <c r="C19" s="7"/>
      <c r="D19" s="9">
        <f t="shared" si="0"/>
        <v>0</v>
      </c>
      <c r="E19" s="38">
        <f t="shared" si="1"/>
        <v>0</v>
      </c>
      <c r="F19" s="39">
        <f t="shared" si="2"/>
        <v>0</v>
      </c>
      <c r="G19" s="11">
        <f t="shared" si="3"/>
        <v>0</v>
      </c>
      <c r="H19" s="12">
        <f t="shared" si="5"/>
        <v>0</v>
      </c>
      <c r="I19" s="13">
        <f>IF(A19&lt;&gt;"",IF(OR(A19=WT1,A19=WT2,A19=tda),D19,0),"")</f>
        <v>0</v>
      </c>
      <c r="J19" s="55"/>
      <c r="K19" s="27"/>
      <c r="L19" s="28"/>
      <c r="M19" s="55"/>
      <c r="N19" s="55"/>
      <c r="O19" s="55"/>
      <c r="P19" s="14"/>
      <c r="Q19" s="14"/>
    </row>
    <row r="20" spans="1:17" ht="13.2" customHeight="1" x14ac:dyDescent="0.25">
      <c r="A20" s="5">
        <f t="shared" si="4"/>
        <v>46033</v>
      </c>
      <c r="B20" s="7"/>
      <c r="C20" s="7"/>
      <c r="D20" s="9">
        <f t="shared" si="0"/>
        <v>0</v>
      </c>
      <c r="E20" s="38">
        <f t="shared" si="1"/>
        <v>0</v>
      </c>
      <c r="F20" s="39">
        <f t="shared" si="2"/>
        <v>0</v>
      </c>
      <c r="G20" s="11">
        <f t="shared" si="3"/>
        <v>0</v>
      </c>
      <c r="H20" s="12">
        <f t="shared" si="5"/>
        <v>0</v>
      </c>
      <c r="I20" s="13">
        <f>IF(A20&lt;&gt;"",IF(OR(A20=WT1,A20=WT2,A20=tda),D20,0),"")</f>
        <v>0</v>
      </c>
      <c r="J20" s="55"/>
      <c r="K20" s="27"/>
      <c r="L20" s="28"/>
      <c r="M20" s="55"/>
      <c r="N20" s="55"/>
      <c r="O20" s="55"/>
      <c r="P20" s="14"/>
      <c r="Q20" s="14"/>
    </row>
    <row r="21" spans="1:17" ht="13.2" customHeight="1" x14ac:dyDescent="0.25">
      <c r="A21" s="5">
        <f t="shared" si="4"/>
        <v>46034</v>
      </c>
      <c r="B21" s="7"/>
      <c r="C21" s="7"/>
      <c r="D21" s="9">
        <f t="shared" si="0"/>
        <v>0</v>
      </c>
      <c r="E21" s="38">
        <f t="shared" si="1"/>
        <v>0</v>
      </c>
      <c r="F21" s="39">
        <f t="shared" si="2"/>
        <v>0</v>
      </c>
      <c r="G21" s="11">
        <f t="shared" si="3"/>
        <v>0</v>
      </c>
      <c r="H21" s="12">
        <f t="shared" si="5"/>
        <v>0</v>
      </c>
      <c r="I21" s="13">
        <f>IF(A21&lt;&gt;"",IF(OR(A21=WT1,A21=WT2,A21=tda),D21,0),"")</f>
        <v>0</v>
      </c>
      <c r="J21" s="55"/>
      <c r="K21" s="27"/>
      <c r="L21" s="28"/>
      <c r="M21" s="55"/>
      <c r="N21" s="55"/>
      <c r="O21" s="55"/>
      <c r="P21" s="14"/>
      <c r="Q21" s="14"/>
    </row>
    <row r="22" spans="1:17" ht="13.2" customHeight="1" x14ac:dyDescent="0.25">
      <c r="A22" s="5">
        <f t="shared" si="4"/>
        <v>46035</v>
      </c>
      <c r="B22" s="7"/>
      <c r="C22" s="7"/>
      <c r="D22" s="9">
        <f t="shared" si="0"/>
        <v>0</v>
      </c>
      <c r="E22" s="38">
        <f t="shared" si="1"/>
        <v>0</v>
      </c>
      <c r="F22" s="39">
        <f t="shared" si="2"/>
        <v>0</v>
      </c>
      <c r="G22" s="11">
        <f t="shared" si="3"/>
        <v>0</v>
      </c>
      <c r="H22" s="12">
        <f t="shared" si="5"/>
        <v>0</v>
      </c>
      <c r="I22" s="13">
        <f>IF(A22&lt;&gt;"",IF(OR(A22=WT1,A22=WT2,A22=tda),D22,0),"")</f>
        <v>0</v>
      </c>
      <c r="J22" s="55"/>
      <c r="K22" s="27"/>
      <c r="L22" s="28"/>
      <c r="M22" s="55"/>
      <c r="N22" s="55"/>
      <c r="O22" s="55"/>
      <c r="P22" s="14"/>
      <c r="Q22" s="14"/>
    </row>
    <row r="23" spans="1:17" ht="13.2" customHeight="1" x14ac:dyDescent="0.25">
      <c r="A23" s="5">
        <f t="shared" si="4"/>
        <v>46036</v>
      </c>
      <c r="B23" s="7"/>
      <c r="C23" s="7"/>
      <c r="D23" s="9">
        <f t="shared" si="0"/>
        <v>0</v>
      </c>
      <c r="E23" s="38">
        <f t="shared" si="1"/>
        <v>0</v>
      </c>
      <c r="F23" s="39">
        <f t="shared" si="2"/>
        <v>0</v>
      </c>
      <c r="G23" s="11">
        <f t="shared" si="3"/>
        <v>0</v>
      </c>
      <c r="H23" s="12">
        <f t="shared" si="5"/>
        <v>0</v>
      </c>
      <c r="I23" s="13">
        <f>IF(A23&lt;&gt;"",IF(OR(A23=WT1,A23=WT2,A23=tda),D23,0),"")</f>
        <v>0</v>
      </c>
      <c r="J23" s="55"/>
      <c r="K23" s="27"/>
      <c r="L23" s="28"/>
      <c r="M23" s="55"/>
      <c r="N23" s="55"/>
      <c r="O23" s="55"/>
      <c r="P23" s="14"/>
      <c r="Q23" s="14"/>
    </row>
    <row r="24" spans="1:17" ht="13.2" customHeight="1" x14ac:dyDescent="0.25">
      <c r="A24" s="5">
        <f t="shared" si="4"/>
        <v>46037</v>
      </c>
      <c r="B24" s="7"/>
      <c r="C24" s="7"/>
      <c r="D24" s="9">
        <f t="shared" si="0"/>
        <v>0</v>
      </c>
      <c r="E24" s="38">
        <f t="shared" si="1"/>
        <v>0</v>
      </c>
      <c r="F24" s="39">
        <f t="shared" si="2"/>
        <v>0</v>
      </c>
      <c r="G24" s="11">
        <f t="shared" si="3"/>
        <v>0</v>
      </c>
      <c r="H24" s="12">
        <f t="shared" si="5"/>
        <v>0</v>
      </c>
      <c r="I24" s="13">
        <f>IF(A24&lt;&gt;"",IF(OR(A24=WT1,A24=WT2,A24=tda),D24,0),"")</f>
        <v>0</v>
      </c>
      <c r="J24" s="55"/>
      <c r="K24" s="27"/>
      <c r="L24" s="28"/>
      <c r="M24" s="55"/>
      <c r="N24" s="55"/>
      <c r="O24" s="55"/>
      <c r="P24" s="14"/>
      <c r="Q24" s="14"/>
    </row>
    <row r="25" spans="1:17" ht="13.2" customHeight="1" x14ac:dyDescent="0.25">
      <c r="A25" s="5">
        <f t="shared" si="4"/>
        <v>46038</v>
      </c>
      <c r="B25" s="7"/>
      <c r="C25" s="7"/>
      <c r="D25" s="9">
        <f t="shared" si="0"/>
        <v>0</v>
      </c>
      <c r="E25" s="38">
        <f t="shared" si="1"/>
        <v>0</v>
      </c>
      <c r="F25" s="39">
        <f t="shared" si="2"/>
        <v>0</v>
      </c>
      <c r="G25" s="11">
        <f t="shared" si="3"/>
        <v>0</v>
      </c>
      <c r="H25" s="12">
        <f t="shared" si="5"/>
        <v>0</v>
      </c>
      <c r="I25" s="13">
        <f>IF(A25&lt;&gt;"",IF(OR(A25=WT1,A25=WT2,A25=tda),D25,0),"")</f>
        <v>0</v>
      </c>
      <c r="J25" s="55"/>
      <c r="K25" s="27"/>
      <c r="L25" s="28"/>
      <c r="M25" s="55"/>
      <c r="N25" s="55"/>
      <c r="O25" s="55"/>
      <c r="P25" s="14"/>
      <c r="Q25" s="14"/>
    </row>
    <row r="26" spans="1:17" ht="13.2" customHeight="1" x14ac:dyDescent="0.25">
      <c r="A26" s="5">
        <f t="shared" si="4"/>
        <v>46039</v>
      </c>
      <c r="B26" s="7"/>
      <c r="C26" s="7"/>
      <c r="D26" s="9">
        <f t="shared" si="0"/>
        <v>0</v>
      </c>
      <c r="E26" s="38">
        <f t="shared" si="1"/>
        <v>0</v>
      </c>
      <c r="F26" s="39">
        <f t="shared" si="2"/>
        <v>0</v>
      </c>
      <c r="G26" s="11">
        <f t="shared" si="3"/>
        <v>0</v>
      </c>
      <c r="H26" s="12">
        <f t="shared" si="5"/>
        <v>0</v>
      </c>
      <c r="I26" s="13">
        <f>IF(A26&lt;&gt;"",IF(OR(A26=WT1,A26=WT2,A26=tda),D26,0),"")</f>
        <v>0</v>
      </c>
      <c r="J26" s="55"/>
      <c r="K26" s="27"/>
      <c r="L26" s="28"/>
      <c r="M26" s="55"/>
      <c r="N26" s="55"/>
      <c r="O26" s="55"/>
      <c r="P26" s="14"/>
      <c r="Q26" s="14"/>
    </row>
    <row r="27" spans="1:17" ht="13.2" customHeight="1" x14ac:dyDescent="0.25">
      <c r="A27" s="5">
        <f t="shared" si="4"/>
        <v>46040</v>
      </c>
      <c r="B27" s="7"/>
      <c r="C27" s="7"/>
      <c r="D27" s="9">
        <f t="shared" si="0"/>
        <v>0</v>
      </c>
      <c r="E27" s="38">
        <f t="shared" si="1"/>
        <v>0</v>
      </c>
      <c r="F27" s="39">
        <f t="shared" si="2"/>
        <v>0</v>
      </c>
      <c r="G27" s="11">
        <f t="shared" si="3"/>
        <v>0</v>
      </c>
      <c r="H27" s="12">
        <f t="shared" si="5"/>
        <v>0</v>
      </c>
      <c r="I27" s="13">
        <f>IF(A27&lt;&gt;"",IF(OR(A27=WT1,A27=WT2,A27=tda),D27,0),"")</f>
        <v>0</v>
      </c>
      <c r="J27" s="55"/>
      <c r="K27" s="27"/>
      <c r="L27" s="28"/>
      <c r="M27" s="55"/>
      <c r="N27" s="55"/>
      <c r="O27" s="55"/>
      <c r="P27" s="14"/>
      <c r="Q27" s="14"/>
    </row>
    <row r="28" spans="1:17" ht="13.2" customHeight="1" x14ac:dyDescent="0.25">
      <c r="A28" s="5">
        <f t="shared" si="4"/>
        <v>46041</v>
      </c>
      <c r="B28" s="7"/>
      <c r="C28" s="7"/>
      <c r="D28" s="9">
        <f t="shared" si="0"/>
        <v>0</v>
      </c>
      <c r="E28" s="38">
        <f t="shared" si="1"/>
        <v>0</v>
      </c>
      <c r="F28" s="39">
        <f t="shared" si="2"/>
        <v>0</v>
      </c>
      <c r="G28" s="11">
        <f t="shared" si="3"/>
        <v>0</v>
      </c>
      <c r="H28" s="12">
        <f t="shared" si="5"/>
        <v>0</v>
      </c>
      <c r="I28" s="13">
        <f>IF(A28&lt;&gt;"",IF(OR(A28=WT1,A28=WT2,A28=tda),D28,0),"")</f>
        <v>0</v>
      </c>
      <c r="J28" s="55"/>
      <c r="K28" s="27"/>
      <c r="L28" s="28"/>
      <c r="M28" s="55"/>
      <c r="N28" s="55"/>
      <c r="O28" s="55"/>
      <c r="P28" s="14"/>
      <c r="Q28" s="14"/>
    </row>
    <row r="29" spans="1:17" ht="13.2" customHeight="1" x14ac:dyDescent="0.25">
      <c r="A29" s="5">
        <f t="shared" si="4"/>
        <v>46042</v>
      </c>
      <c r="B29" s="7"/>
      <c r="C29" s="7"/>
      <c r="D29" s="9">
        <f t="shared" si="0"/>
        <v>0</v>
      </c>
      <c r="E29" s="38">
        <f t="shared" si="1"/>
        <v>0</v>
      </c>
      <c r="F29" s="39">
        <f t="shared" si="2"/>
        <v>0</v>
      </c>
      <c r="G29" s="11">
        <f t="shared" si="3"/>
        <v>0</v>
      </c>
      <c r="H29" s="12">
        <f t="shared" si="5"/>
        <v>0</v>
      </c>
      <c r="I29" s="13">
        <f>IF(A29&lt;&gt;"",IF(OR(A29=WT1,A29=WT2,A29=tda),D29,0),"")</f>
        <v>0</v>
      </c>
      <c r="J29" s="55"/>
      <c r="K29" s="27"/>
      <c r="L29" s="28"/>
      <c r="M29" s="55"/>
      <c r="N29" s="55"/>
      <c r="O29" s="55"/>
      <c r="P29" s="14"/>
      <c r="Q29" s="14"/>
    </row>
    <row r="30" spans="1:17" ht="13.2" customHeight="1" x14ac:dyDescent="0.25">
      <c r="A30" s="5">
        <f t="shared" si="4"/>
        <v>46043</v>
      </c>
      <c r="B30" s="7"/>
      <c r="C30" s="7"/>
      <c r="D30" s="9">
        <f t="shared" si="0"/>
        <v>0</v>
      </c>
      <c r="E30" s="38">
        <f t="shared" si="1"/>
        <v>0</v>
      </c>
      <c r="F30" s="39">
        <f t="shared" si="2"/>
        <v>0</v>
      </c>
      <c r="G30" s="11">
        <f t="shared" si="3"/>
        <v>0</v>
      </c>
      <c r="H30" s="12">
        <f t="shared" si="5"/>
        <v>0</v>
      </c>
      <c r="I30" s="13">
        <f>IF(A30&lt;&gt;"",IF(OR(A30=WT1,A30=WT2,A30=tda),D30,0),"")</f>
        <v>0</v>
      </c>
      <c r="J30" s="55"/>
      <c r="K30" s="27"/>
      <c r="L30" s="28"/>
      <c r="M30" s="55"/>
      <c r="N30" s="55"/>
      <c r="O30" s="55"/>
      <c r="P30" s="14"/>
      <c r="Q30" s="14"/>
    </row>
    <row r="31" spans="1:17" ht="13.2" customHeight="1" x14ac:dyDescent="0.25">
      <c r="A31" s="5">
        <f t="shared" si="4"/>
        <v>46044</v>
      </c>
      <c r="B31" s="7"/>
      <c r="C31" s="7"/>
      <c r="D31" s="9">
        <f t="shared" si="0"/>
        <v>0</v>
      </c>
      <c r="E31" s="38">
        <f t="shared" si="1"/>
        <v>0</v>
      </c>
      <c r="F31" s="39">
        <f t="shared" si="2"/>
        <v>0</v>
      </c>
      <c r="G31" s="11">
        <f t="shared" si="3"/>
        <v>0</v>
      </c>
      <c r="H31" s="12">
        <f t="shared" si="5"/>
        <v>0</v>
      </c>
      <c r="I31" s="13">
        <f>IF(A31&lt;&gt;"",IF(OR(A31=WT1,A31=WT2,A31=tda),D31,0),"")</f>
        <v>0</v>
      </c>
      <c r="J31" s="55"/>
      <c r="K31" s="27"/>
      <c r="L31" s="28"/>
      <c r="M31" s="55"/>
      <c r="N31" s="55"/>
      <c r="O31" s="55"/>
      <c r="P31" s="14"/>
      <c r="Q31" s="14"/>
    </row>
    <row r="32" spans="1:17" ht="13.2" customHeight="1" x14ac:dyDescent="0.25">
      <c r="A32" s="5">
        <f t="shared" si="4"/>
        <v>46045</v>
      </c>
      <c r="B32" s="7"/>
      <c r="C32" s="7"/>
      <c r="D32" s="9">
        <f t="shared" si="0"/>
        <v>0</v>
      </c>
      <c r="E32" s="38">
        <f t="shared" si="1"/>
        <v>0</v>
      </c>
      <c r="F32" s="39">
        <f t="shared" si="2"/>
        <v>0</v>
      </c>
      <c r="G32" s="11">
        <f t="shared" si="3"/>
        <v>0</v>
      </c>
      <c r="H32" s="12">
        <f t="shared" si="5"/>
        <v>0</v>
      </c>
      <c r="I32" s="13">
        <f>IF(A32&lt;&gt;"",IF(OR(A32=WT1,A32=WT2,A32=tda),D32,0),"")</f>
        <v>0</v>
      </c>
      <c r="J32" s="55"/>
      <c r="K32" s="27"/>
      <c r="L32" s="28"/>
      <c r="M32" s="55"/>
      <c r="N32" s="55"/>
      <c r="O32" s="55"/>
      <c r="P32" s="14"/>
      <c r="Q32" s="14"/>
    </row>
    <row r="33" spans="1:17" ht="13.2" customHeight="1" x14ac:dyDescent="0.25">
      <c r="A33" s="5">
        <f t="shared" si="4"/>
        <v>46046</v>
      </c>
      <c r="B33" s="7"/>
      <c r="C33" s="7"/>
      <c r="D33" s="9">
        <f t="shared" si="0"/>
        <v>0</v>
      </c>
      <c r="E33" s="38">
        <f t="shared" si="1"/>
        <v>0</v>
      </c>
      <c r="F33" s="39">
        <f t="shared" si="2"/>
        <v>0</v>
      </c>
      <c r="G33" s="11">
        <f t="shared" si="3"/>
        <v>0</v>
      </c>
      <c r="H33" s="12">
        <f t="shared" si="5"/>
        <v>0</v>
      </c>
      <c r="I33" s="13">
        <f>IF(A33&lt;&gt;"",IF(OR(A33=WT1,A33=WT2,A33=tda),D33,0),"")</f>
        <v>0</v>
      </c>
      <c r="J33" s="55"/>
      <c r="K33" s="29"/>
      <c r="L33" s="28"/>
      <c r="M33" s="55"/>
      <c r="N33" s="55"/>
      <c r="O33" s="55"/>
      <c r="P33" s="14"/>
      <c r="Q33" s="14"/>
    </row>
    <row r="34" spans="1:17" ht="13.2" customHeight="1" x14ac:dyDescent="0.25">
      <c r="A34" s="5">
        <f t="shared" si="4"/>
        <v>46047</v>
      </c>
      <c r="B34" s="7"/>
      <c r="C34" s="7"/>
      <c r="D34" s="9">
        <f t="shared" si="0"/>
        <v>0</v>
      </c>
      <c r="E34" s="38">
        <f t="shared" si="1"/>
        <v>0</v>
      </c>
      <c r="F34" s="39">
        <f t="shared" si="2"/>
        <v>0</v>
      </c>
      <c r="G34" s="11">
        <f t="shared" si="3"/>
        <v>0</v>
      </c>
      <c r="H34" s="12">
        <f t="shared" si="5"/>
        <v>0</v>
      </c>
      <c r="I34" s="13">
        <f>IF(A34&lt;&gt;"",IF(OR(A34=WT1,A34=WT2,A34=tda),D34,0),"")</f>
        <v>0</v>
      </c>
      <c r="J34" s="55"/>
      <c r="K34" s="29"/>
      <c r="L34" s="28"/>
      <c r="M34" s="55"/>
      <c r="N34" s="55"/>
      <c r="O34" s="55"/>
      <c r="P34" s="14"/>
      <c r="Q34" s="14"/>
    </row>
    <row r="35" spans="1:17" ht="13.2" customHeight="1" x14ac:dyDescent="0.25">
      <c r="A35" s="5">
        <f t="shared" si="4"/>
        <v>46048</v>
      </c>
      <c r="B35" s="7"/>
      <c r="C35" s="7"/>
      <c r="D35" s="9">
        <f t="shared" si="0"/>
        <v>0</v>
      </c>
      <c r="E35" s="38">
        <f t="shared" si="1"/>
        <v>0</v>
      </c>
      <c r="F35" s="39">
        <f t="shared" si="2"/>
        <v>0</v>
      </c>
      <c r="G35" s="11">
        <f t="shared" si="3"/>
        <v>0</v>
      </c>
      <c r="H35" s="12">
        <f t="shared" si="5"/>
        <v>0</v>
      </c>
      <c r="I35" s="13">
        <f>IF(A35&lt;&gt;"",IF(OR(A35=WT1,A35=WT2,A35=tda),D35,0),"")</f>
        <v>0</v>
      </c>
      <c r="J35" s="55"/>
      <c r="K35" s="27"/>
      <c r="L35" s="28"/>
      <c r="M35" s="55"/>
      <c r="N35" s="55"/>
      <c r="O35" s="55"/>
      <c r="P35" s="14"/>
      <c r="Q35" s="14"/>
    </row>
    <row r="36" spans="1:17" ht="13.2" customHeight="1" x14ac:dyDescent="0.25">
      <c r="A36" s="5">
        <f t="shared" si="4"/>
        <v>46049</v>
      </c>
      <c r="B36" s="7"/>
      <c r="C36" s="7"/>
      <c r="D36" s="9">
        <f t="shared" si="0"/>
        <v>0</v>
      </c>
      <c r="E36" s="38">
        <f t="shared" si="1"/>
        <v>0</v>
      </c>
      <c r="F36" s="39">
        <f t="shared" si="2"/>
        <v>0</v>
      </c>
      <c r="G36" s="11">
        <f t="shared" si="3"/>
        <v>0</v>
      </c>
      <c r="H36" s="12">
        <f t="shared" si="5"/>
        <v>0</v>
      </c>
      <c r="I36" s="13">
        <f>IF(A36&lt;&gt;"",IF(OR(A36=WT1,A36=WT2,A36=tda),D36,0),"")</f>
        <v>0</v>
      </c>
      <c r="J36" s="55"/>
      <c r="K36" s="27"/>
      <c r="L36" s="28"/>
      <c r="M36" s="55"/>
      <c r="N36" s="55"/>
      <c r="O36" s="55"/>
      <c r="P36" s="14"/>
      <c r="Q36" s="14"/>
    </row>
    <row r="37" spans="1:17" ht="13.2" customHeight="1" x14ac:dyDescent="0.25">
      <c r="A37" s="5">
        <f t="shared" si="4"/>
        <v>46050</v>
      </c>
      <c r="B37" s="7"/>
      <c r="C37" s="7"/>
      <c r="D37" s="9">
        <f t="shared" si="0"/>
        <v>0</v>
      </c>
      <c r="E37" s="38">
        <f t="shared" si="1"/>
        <v>0</v>
      </c>
      <c r="F37" s="39">
        <f t="shared" si="2"/>
        <v>0</v>
      </c>
      <c r="G37" s="11">
        <f t="shared" si="3"/>
        <v>0</v>
      </c>
      <c r="H37" s="12">
        <f t="shared" si="5"/>
        <v>0</v>
      </c>
      <c r="I37" s="13">
        <f>IF(A37&lt;&gt;"",IF(OR(A37=WT1,A37=WT2,A37=tda),D37,0),"")</f>
        <v>0</v>
      </c>
      <c r="J37" s="55"/>
      <c r="K37" s="27"/>
      <c r="L37" s="28"/>
      <c r="M37" s="55"/>
      <c r="N37" s="55"/>
      <c r="O37" s="55"/>
      <c r="P37" s="14"/>
      <c r="Q37" s="14"/>
    </row>
    <row r="38" spans="1:17" ht="13.2" customHeight="1" x14ac:dyDescent="0.25">
      <c r="A38" s="5">
        <f t="shared" si="4"/>
        <v>46051</v>
      </c>
      <c r="B38" s="7"/>
      <c r="C38" s="7"/>
      <c r="D38" s="9">
        <f t="shared" si="0"/>
        <v>0</v>
      </c>
      <c r="E38" s="38">
        <f t="shared" si="1"/>
        <v>0</v>
      </c>
      <c r="F38" s="39">
        <f t="shared" si="2"/>
        <v>0</v>
      </c>
      <c r="G38" s="11">
        <f t="shared" si="3"/>
        <v>0</v>
      </c>
      <c r="H38" s="12">
        <f t="shared" si="5"/>
        <v>0</v>
      </c>
      <c r="I38" s="13">
        <f>IF(A38&lt;&gt;"",IF(OR(A38=WT1,A38=WT2,A38=tda),D38,0),"")</f>
        <v>0</v>
      </c>
      <c r="J38" s="55"/>
      <c r="K38" s="27"/>
      <c r="L38" s="28"/>
      <c r="M38" s="55"/>
      <c r="N38" s="55"/>
      <c r="O38" s="55"/>
      <c r="P38" s="14"/>
      <c r="Q38" s="14"/>
    </row>
    <row r="39" spans="1:17" ht="13.2" customHeight="1" x14ac:dyDescent="0.25">
      <c r="A39" s="5">
        <f t="shared" si="4"/>
        <v>46052</v>
      </c>
      <c r="B39" s="7"/>
      <c r="C39" s="7"/>
      <c r="D39" s="9">
        <f t="shared" si="0"/>
        <v>0</v>
      </c>
      <c r="E39" s="38">
        <f t="shared" si="1"/>
        <v>0</v>
      </c>
      <c r="F39" s="39">
        <f t="shared" si="2"/>
        <v>0</v>
      </c>
      <c r="G39" s="11">
        <f t="shared" si="3"/>
        <v>0</v>
      </c>
      <c r="H39" s="12">
        <f t="shared" si="5"/>
        <v>0</v>
      </c>
      <c r="I39" s="13">
        <f>IF(A39&lt;&gt;"",IF(OR(A39=WT1,A39=WT2,A39=tda),D39,0),"")</f>
        <v>0</v>
      </c>
      <c r="J39" s="55"/>
      <c r="K39" s="27"/>
      <c r="L39" s="28"/>
      <c r="M39" s="55"/>
      <c r="N39" s="55"/>
      <c r="O39" s="55"/>
      <c r="P39" s="14"/>
      <c r="Q39" s="14"/>
    </row>
    <row r="40" spans="1:17" ht="13.2" customHeight="1" x14ac:dyDescent="0.25">
      <c r="A40" s="6">
        <f t="shared" si="4"/>
        <v>46053</v>
      </c>
      <c r="B40" s="8"/>
      <c r="C40" s="8"/>
      <c r="D40" s="10">
        <f t="shared" si="0"/>
        <v>0</v>
      </c>
      <c r="E40" s="40">
        <f t="shared" si="1"/>
        <v>0</v>
      </c>
      <c r="F40" s="41">
        <f t="shared" si="2"/>
        <v>0</v>
      </c>
      <c r="G40" s="10">
        <f t="shared" si="3"/>
        <v>0</v>
      </c>
      <c r="H40" s="12">
        <f t="shared" si="5"/>
        <v>0</v>
      </c>
      <c r="I40" s="13">
        <f>IF(A40&lt;&gt;"",IF(OR(A40=WT1,A40=WT2,A40=tda),D40,0),"")</f>
        <v>0</v>
      </c>
      <c r="J40" s="55"/>
      <c r="K40" s="30"/>
      <c r="L40" s="31"/>
      <c r="M40" s="55"/>
      <c r="N40" s="55"/>
      <c r="O40" s="55"/>
      <c r="P40" s="14"/>
      <c r="Q40" s="14"/>
    </row>
    <row r="41" spans="1:17" ht="21.6" customHeight="1" x14ac:dyDescent="0.25">
      <c r="A41" s="32" t="s">
        <v>1</v>
      </c>
      <c r="B41" s="33"/>
      <c r="C41" s="33"/>
      <c r="D41" s="34">
        <f t="shared" ref="D41:I41" si="6">SUM(D10:D40)</f>
        <v>0</v>
      </c>
      <c r="E41" s="34">
        <f t="shared" si="6"/>
        <v>0</v>
      </c>
      <c r="F41" s="34">
        <f t="shared" si="6"/>
        <v>0</v>
      </c>
      <c r="G41" s="34">
        <f t="shared" si="6"/>
        <v>0</v>
      </c>
      <c r="H41" s="34">
        <f t="shared" si="6"/>
        <v>0</v>
      </c>
      <c r="I41" s="35">
        <f t="shared" si="6"/>
        <v>0</v>
      </c>
      <c r="J41" s="55"/>
      <c r="K41" s="36" t="s">
        <v>0</v>
      </c>
      <c r="L41" s="37">
        <f>SUM(L11:L40)</f>
        <v>0</v>
      </c>
      <c r="M41" s="55"/>
      <c r="N41" s="55"/>
      <c r="O41" s="55"/>
      <c r="P41" s="14"/>
      <c r="Q41" s="14"/>
    </row>
    <row r="42" spans="1:17" ht="13.2" customHeight="1" x14ac:dyDescent="0.25">
      <c r="A42" s="65"/>
      <c r="B42" s="66"/>
      <c r="C42" s="66"/>
      <c r="D42" s="66"/>
      <c r="E42" s="66"/>
      <c r="F42" s="66"/>
      <c r="G42" s="66"/>
      <c r="H42" s="66"/>
      <c r="I42" s="66"/>
      <c r="J42" s="66"/>
      <c r="K42" s="67"/>
      <c r="L42" s="68"/>
      <c r="M42" s="66"/>
      <c r="N42" s="66"/>
      <c r="O42" s="66"/>
    </row>
    <row r="43" spans="1:17" ht="13.2" customHeight="1" x14ac:dyDescent="0.25">
      <c r="A43" s="69"/>
      <c r="B43" s="66"/>
      <c r="C43" s="66"/>
      <c r="D43" s="66"/>
      <c r="E43" s="66"/>
      <c r="F43" s="66"/>
      <c r="G43" s="66"/>
      <c r="H43" s="66"/>
      <c r="I43" s="66"/>
      <c r="J43" s="66"/>
      <c r="K43" s="67"/>
      <c r="L43" s="68"/>
      <c r="M43" s="66"/>
      <c r="N43" s="66"/>
      <c r="O43" s="66"/>
    </row>
    <row r="44" spans="1:17" ht="13.2" customHeight="1" x14ac:dyDescent="0.25">
      <c r="A44" s="69"/>
      <c r="B44" s="66"/>
      <c r="C44" s="66"/>
      <c r="D44" s="66"/>
      <c r="E44" s="66"/>
      <c r="F44" s="66"/>
      <c r="G44" s="66"/>
      <c r="H44" s="66"/>
      <c r="I44" s="66"/>
      <c r="J44" s="66"/>
      <c r="K44" s="67"/>
      <c r="L44" s="68"/>
      <c r="M44" s="66"/>
      <c r="N44" s="66"/>
      <c r="O44" s="66"/>
    </row>
    <row r="45" spans="1:17" ht="13.2" customHeight="1" x14ac:dyDescent="0.25">
      <c r="A45" s="69"/>
      <c r="B45" s="66"/>
      <c r="C45" s="66"/>
      <c r="D45" s="66"/>
      <c r="E45" s="66"/>
      <c r="F45" s="66"/>
      <c r="G45" s="66"/>
      <c r="H45" s="66"/>
      <c r="I45" s="66"/>
      <c r="J45" s="66"/>
      <c r="K45" s="67"/>
      <c r="L45" s="68"/>
      <c r="M45" s="66"/>
      <c r="N45" s="66"/>
      <c r="O45" s="66"/>
    </row>
    <row r="46" spans="1:17" ht="13.2" customHeight="1" x14ac:dyDescent="0.25">
      <c r="A46" s="69"/>
      <c r="B46" s="66"/>
      <c r="C46" s="66"/>
      <c r="D46" s="66"/>
      <c r="E46" s="66"/>
      <c r="F46" s="66"/>
      <c r="G46" s="66"/>
      <c r="H46" s="66"/>
      <c r="I46" s="66"/>
      <c r="J46" s="66"/>
      <c r="K46" s="67"/>
      <c r="L46" s="68"/>
      <c r="M46" s="66"/>
      <c r="N46" s="66"/>
      <c r="O46" s="66"/>
    </row>
    <row r="47" spans="1:17" ht="13.2" customHeight="1" x14ac:dyDescent="0.25">
      <c r="A47" s="69"/>
      <c r="B47" s="66"/>
      <c r="C47" s="66"/>
      <c r="D47" s="66"/>
      <c r="E47" s="66"/>
      <c r="F47" s="66"/>
      <c r="G47" s="66"/>
      <c r="H47" s="66"/>
      <c r="I47" s="66"/>
      <c r="J47" s="66"/>
      <c r="K47" s="67"/>
      <c r="L47" s="68"/>
      <c r="M47" s="66"/>
      <c r="N47" s="66"/>
      <c r="O47" s="66"/>
    </row>
    <row r="48" spans="1:17" ht="13.2" customHeight="1" x14ac:dyDescent="0.25">
      <c r="A48" s="69"/>
      <c r="B48" s="66"/>
      <c r="C48" s="66"/>
      <c r="D48" s="66"/>
      <c r="E48" s="66"/>
      <c r="F48" s="66"/>
      <c r="G48" s="66"/>
      <c r="H48" s="66"/>
      <c r="I48" s="66"/>
      <c r="J48" s="66"/>
      <c r="K48" s="67"/>
      <c r="L48" s="68"/>
      <c r="M48" s="66"/>
      <c r="N48" s="66"/>
      <c r="O48" s="66"/>
    </row>
    <row r="49" spans="1:15" ht="13.2" customHeight="1" x14ac:dyDescent="0.25">
      <c r="A49" s="69"/>
      <c r="B49" s="66"/>
      <c r="C49" s="66"/>
      <c r="D49" s="66"/>
      <c r="E49" s="66"/>
      <c r="F49" s="66"/>
      <c r="G49" s="66"/>
      <c r="H49" s="66"/>
      <c r="I49" s="66"/>
      <c r="J49" s="66"/>
      <c r="K49" s="67"/>
      <c r="L49" s="68"/>
      <c r="M49" s="66"/>
      <c r="N49" s="66"/>
      <c r="O49" s="66"/>
    </row>
    <row r="50" spans="1:15" ht="13.2" customHeight="1" x14ac:dyDescent="0.25">
      <c r="A50" s="69"/>
      <c r="B50" s="66"/>
      <c r="C50" s="66"/>
      <c r="D50" s="66"/>
      <c r="E50" s="66"/>
      <c r="F50" s="66"/>
      <c r="G50" s="66"/>
      <c r="H50" s="66"/>
      <c r="I50" s="66"/>
      <c r="J50" s="66"/>
      <c r="K50" s="67"/>
      <c r="L50" s="68"/>
      <c r="M50" s="66"/>
      <c r="N50" s="66"/>
      <c r="O50" s="66"/>
    </row>
    <row r="52" spans="1:15" ht="13.2" customHeight="1" x14ac:dyDescent="0.25">
      <c r="F52" s="4"/>
    </row>
  </sheetData>
  <sheetProtection selectLockedCells="1"/>
  <mergeCells count="22">
    <mergeCell ref="M1:O41"/>
    <mergeCell ref="G4:H4"/>
    <mergeCell ref="A42:O50"/>
    <mergeCell ref="C7:D7"/>
    <mergeCell ref="E7:F7"/>
    <mergeCell ref="A1:L1"/>
    <mergeCell ref="K10:L10"/>
    <mergeCell ref="A6:I6"/>
    <mergeCell ref="C3:D3"/>
    <mergeCell ref="E3:F5"/>
    <mergeCell ref="A2:I2"/>
    <mergeCell ref="A7:B7"/>
    <mergeCell ref="G7:H7"/>
    <mergeCell ref="K2:L7"/>
    <mergeCell ref="J2:J41"/>
    <mergeCell ref="G3:H3"/>
    <mergeCell ref="A3:B5"/>
    <mergeCell ref="K8:L8"/>
    <mergeCell ref="G5:H5"/>
    <mergeCell ref="C5:D5"/>
    <mergeCell ref="K9:L9"/>
    <mergeCell ref="C4:D4"/>
  </mergeCells>
  <conditionalFormatting sqref="A10:A40">
    <cfRule type="expression" dxfId="8" priority="1">
      <formula>OR(WEEKDAY(A10)=7,WEEKDAY(A10)=1)</formula>
    </cfRule>
  </conditionalFormatting>
  <conditionalFormatting sqref="B10:B40">
    <cfRule type="expression" dxfId="7" priority="2">
      <formula>OR(WEEKDAY(A10)=7,WEEKDAY(A10)=1)</formula>
    </cfRule>
  </conditionalFormatting>
  <conditionalFormatting sqref="C10:C40">
    <cfRule type="expression" dxfId="6" priority="3">
      <formula>OR(WEEKDAY(A10)=7,WEEKDAY(A10)=1)</formula>
    </cfRule>
  </conditionalFormatting>
  <conditionalFormatting sqref="D10:D40">
    <cfRule type="expression" dxfId="5" priority="4">
      <formula>OR(WEEKDAY(A10)=7,WEEKDAY(A10)=1)</formula>
    </cfRule>
  </conditionalFormatting>
  <conditionalFormatting sqref="E10:E40">
    <cfRule type="expression" dxfId="4" priority="5">
      <formula>OR(WEEKDAY(A10)=7,WEEKDAY(A10)=1)</formula>
    </cfRule>
  </conditionalFormatting>
  <conditionalFormatting sqref="F10:F40">
    <cfRule type="expression" dxfId="3" priority="6">
      <formula>OR(WEEKDAY(A10)=7,WEEKDAY(A10)=1)</formula>
    </cfRule>
  </conditionalFormatting>
  <conditionalFormatting sqref="G10:G40">
    <cfRule type="expression" dxfId="2" priority="7">
      <formula>OR(WEEKDAY(A10)=7,WEEKDAY(A10)=1)</formula>
    </cfRule>
  </conditionalFormatting>
  <conditionalFormatting sqref="H10:H40">
    <cfRule type="expression" dxfId="1" priority="8">
      <formula>OR(WEEKDAY(A10)=7,WEEKDAY(A10)=1)</formula>
    </cfRule>
  </conditionalFormatting>
  <conditionalFormatting sqref="I10:I40">
    <cfRule type="expression" dxfId="0" priority="9">
      <formula>OR(WEEKDAY(A10)=7,WEEKDAY(A10)=1)</formula>
    </cfRule>
  </conditionalFormatting>
  <printOptions horizontalCentered="1" verticalCentered="1"/>
  <pageMargins left="0.196527777777778" right="0.196527777777778" top="0.196527777777778" bottom="0.196527777777778" header="0.511811023622047" footer="0.511811023622047"/>
  <pageSetup paperSize="9" orientation="landscape" useFirstPageNumber="1" horizontalDpi="300" verticalDpi="30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4" baseType="variant">
      <vt:variant>
        <vt:lpstr>Arbeitsblätter</vt:lpstr>
      </vt:variant>
      <vt:variant>
        <vt:i4>1</vt:i4>
      </vt:variant>
      <vt:variant>
        <vt:lpstr>Benannte Bereiche</vt:lpstr>
      </vt:variant>
      <vt:variant>
        <vt:i4>18</vt:i4>
      </vt:variant>
    </vt:vector>
  </HeadingPairs>
  <TitlesOfParts>
    <vt:vector size="19" baseType="lpstr">
      <vt:lpstr>01</vt:lpstr>
      <vt:lpstr>beginndatum</vt:lpstr>
      <vt:lpstr>ch</vt:lpstr>
      <vt:lpstr>'01'!Druckbereich</vt:lpstr>
      <vt:lpstr>fei125</vt:lpstr>
      <vt:lpstr>fei150</vt:lpstr>
      <vt:lpstr>kf</vt:lpstr>
      <vt:lpstr>na25</vt:lpstr>
      <vt:lpstr>na40</vt:lpstr>
      <vt:lpstr>nj</vt:lpstr>
      <vt:lpstr>om</vt:lpstr>
      <vt:lpstr>os</vt:lpstr>
      <vt:lpstr>pm</vt:lpstr>
      <vt:lpstr>so50</vt:lpstr>
      <vt:lpstr>stdl</vt:lpstr>
      <vt:lpstr>tda</vt:lpstr>
      <vt:lpstr>tdde</vt:lpstr>
      <vt:lpstr>wt1</vt:lpstr>
      <vt:lpstr>wt2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Ralf Schulz</dc:creator>
  <cp:lastModifiedBy>Ralf Schulz</cp:lastModifiedBy>
  <cp:lastPrinted>2026-07-05T14:34:30Z</cp:lastPrinted>
  <dcterms:created xsi:type="dcterms:W3CDTF">2026-07-05T14:14:26Z</dcterms:created>
  <dcterms:modified xsi:type="dcterms:W3CDTF">2026-07-05T14:34:36Z</dcterms:modified>
</cp:coreProperties>
</file>